
<file path=[Content_Types].xml><?xml version="1.0" encoding="utf-8"?>
<Types xmlns="http://schemas.openxmlformats.org/package/2006/content-types">
  <Default Extension="bin" ContentType="application/vnd.openxmlformats-officedocument.spreadsheetml.printerSettings"/>
  <Default Extension="png" ContentType="image/png"/>
  <Override PartName="/xl/drawings/drawing9.xml" ContentType="application/vnd.openxmlformats-officedocument.drawing+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drawings/drawing4.xml" ContentType="application/vnd.openxmlformats-officedocument.drawing+xml"/>
  <Override PartName="/xl/drawings/drawing5.xml" ContentType="application/vnd.openxmlformats-officedocument.drawing+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xl/drawings/drawing2.xml" ContentType="application/vnd.openxmlformats-officedocument.drawing+xml"/>
  <Override PartName="/xl/drawings/drawing3.xml" ContentType="application/vnd.openxmlformats-officedocument.drawing+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drawings/drawing11.xml" ContentType="application/vnd.openxmlformats-officedocument.drawing+xml"/>
  <Override PartName="/xl/drawings/drawing12.xml" ContentType="application/vnd.openxmlformats-officedocument.drawing+xml"/>
  <Override PartName="/xl/calcChain.xml" ContentType="application/vnd.openxmlformats-officedocument.spreadsheetml.calcChain+xml"/>
  <Override PartName="/xl/sharedStrings.xml" ContentType="application/vnd.openxmlformats-officedocument.spreadsheetml.sharedStrings+xml"/>
  <Override PartName="/xl/drawings/drawing10.xml" ContentType="application/vnd.openxmlformats-officedocument.drawing+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360" yWindow="345" windowWidth="15480" windowHeight="8190"/>
  </bookViews>
  <sheets>
    <sheet name="Instructions--Read Me First!" sheetId="5" r:id="rId1"/>
    <sheet name="Static Bath Trts--Start Here" sheetId="1" r:id="rId2"/>
    <sheet name="Flow-Through Trts--Start Here" sheetId="4" r:id="rId3"/>
    <sheet name="Hydrogen Peroxide" sheetId="2" r:id="rId4"/>
    <sheet name="Formalin" sheetId="10" r:id="rId5"/>
    <sheet name="Florfenicol" sheetId="9" r:id="rId6"/>
    <sheet name="hCG" sheetId="8" r:id="rId7"/>
    <sheet name="Oxytetracycline HCl" sheetId="12" r:id="rId8"/>
    <sheet name="OTC Dihydrate--Bact. Diseases" sheetId="13" r:id="rId9"/>
    <sheet name="OTC Dihydrate--Marking" sheetId="14" r:id="rId10"/>
    <sheet name="Sulfadimethoxine &amp; Ormetoprim" sheetId="15" r:id="rId11"/>
    <sheet name="MS-222" sheetId="16" r:id="rId12"/>
  </sheets>
  <definedNames>
    <definedName name="_xlnm.Print_Area" localSheetId="1">'Static Bath Trts--Start Here'!$B$2:$J$23</definedName>
    <definedName name="Z_D042BF6F_8F7C_4098_AEBE_C22F6C1229C4_.wvu.PrintArea" localSheetId="1" hidden="1">'Static Bath Trts--Start Here'!$B$2:$J$23</definedName>
  </definedNames>
  <calcPr calcId="125725"/>
  <customWorkbookViews>
    <customWorkbookView name="No Grids" guid="{D042BF6F-8F7C-4098-AEBE-C22F6C1229C4}" includeHiddenRowCol="0" maximized="1" xWindow="1" yWindow="1" windowWidth="1276" windowHeight="601" activeSheetId="1" showFormulaBar="0"/>
  </customWorkbookViews>
</workbook>
</file>

<file path=xl/calcChain.xml><?xml version="1.0" encoding="utf-8"?>
<calcChain xmlns="http://schemas.openxmlformats.org/spreadsheetml/2006/main">
  <c r="K29" i="15"/>
  <c r="K25" i="9"/>
  <c r="K25" i="13"/>
  <c r="E46"/>
  <c r="E45"/>
  <c r="H45"/>
  <c r="K25" i="14"/>
  <c r="E47" i="15"/>
  <c r="E48"/>
  <c r="H47" s="1"/>
  <c r="K25" s="1"/>
  <c r="E46" i="14"/>
  <c r="E45"/>
  <c r="H45" s="1"/>
  <c r="K39" s="1"/>
  <c r="E46" i="9"/>
  <c r="H45" s="1"/>
  <c r="K39" s="1"/>
  <c r="E45"/>
  <c r="K33" i="15"/>
  <c r="K29" i="14"/>
  <c r="E52" i="15"/>
  <c r="E51"/>
  <c r="H51" s="1"/>
  <c r="E43" i="14"/>
  <c r="E42"/>
  <c r="H42" s="1"/>
  <c r="K29" i="13"/>
  <c r="E43"/>
  <c r="E42"/>
  <c r="H42" s="1"/>
  <c r="K39" s="1"/>
  <c r="E43" i="9"/>
  <c r="E42"/>
  <c r="H42" s="1"/>
  <c r="K29" s="1"/>
  <c r="E49" i="8"/>
  <c r="E48"/>
  <c r="H48" s="1"/>
  <c r="K35" s="1"/>
  <c r="E45"/>
  <c r="E44"/>
  <c r="H44" s="1"/>
  <c r="K17" s="1"/>
  <c r="K43" i="15" l="1"/>
  <c r="C64" i="4"/>
  <c r="C63"/>
  <c r="D81"/>
  <c r="D80"/>
  <c r="D82" s="1"/>
  <c r="D74"/>
  <c r="D73"/>
  <c r="D72"/>
  <c r="D75" s="1"/>
  <c r="D59"/>
  <c r="D58"/>
  <c r="D60" s="1"/>
  <c r="C49" s="1"/>
  <c r="D54"/>
  <c r="D53"/>
  <c r="D52"/>
  <c r="D55" s="1"/>
  <c r="C48" s="1"/>
  <c r="C47"/>
  <c r="C46"/>
  <c r="D43" i="1"/>
  <c r="D42"/>
  <c r="D44" s="1"/>
  <c r="C33" s="1"/>
  <c r="D36"/>
  <c r="D38"/>
  <c r="D37"/>
  <c r="D39"/>
  <c r="C32" s="1"/>
  <c r="C31"/>
  <c r="C30"/>
  <c r="F46" i="4" l="1"/>
  <c r="F30" i="1"/>
  <c r="K5" i="16" s="1"/>
  <c r="K13" s="1"/>
  <c r="K5" i="10" l="1"/>
  <c r="K13" s="1"/>
  <c r="K5" i="12"/>
  <c r="K13" s="1"/>
  <c r="K19" i="10"/>
  <c r="K35" s="1"/>
  <c r="H32" i="4" a="1"/>
  <c r="H32" s="1"/>
  <c r="K19" i="2"/>
  <c r="H20" i="1" a="1"/>
  <c r="H20" s="1"/>
  <c r="K5" i="2"/>
  <c r="K13" s="1"/>
  <c r="C65" i="4"/>
  <c r="F63" l="1"/>
  <c r="K23" i="2" l="1"/>
  <c r="K35" s="1"/>
  <c r="K23" i="10"/>
  <c r="K39" s="1"/>
  <c r="K43" s="1"/>
  <c r="H35" i="4" a="1"/>
  <c r="H35" s="1"/>
</calcChain>
</file>

<file path=xl/sharedStrings.xml><?xml version="1.0" encoding="utf-8"?>
<sst xmlns="http://schemas.openxmlformats.org/spreadsheetml/2006/main" count="290" uniqueCount="143">
  <si>
    <t>Feet</t>
  </si>
  <si>
    <t>Inches</t>
  </si>
  <si>
    <t>Tank Volume (L):</t>
  </si>
  <si>
    <t>Tank Volume (gallons):</t>
  </si>
  <si>
    <t>Your Calculated Tank Volume is:</t>
  </si>
  <si>
    <t>Liters to Liters</t>
  </si>
  <si>
    <t>Gallons to Liters</t>
  </si>
  <si>
    <t>L</t>
  </si>
  <si>
    <t>Length in cm</t>
  </si>
  <si>
    <t>Width in cm</t>
  </si>
  <si>
    <t>Depth in cm</t>
  </si>
  <si>
    <r>
      <t>Volume in cm</t>
    </r>
    <r>
      <rPr>
        <vertAlign val="superscript"/>
        <sz val="11"/>
        <color theme="1"/>
        <rFont val="Calibri"/>
        <family val="2"/>
        <scheme val="minor"/>
      </rPr>
      <t>3</t>
    </r>
    <r>
      <rPr>
        <sz val="11"/>
        <color theme="1"/>
        <rFont val="Calibri"/>
        <family val="2"/>
        <scheme val="minor"/>
      </rPr>
      <t xml:space="preserve"> or mL</t>
    </r>
  </si>
  <si>
    <t>Rectangular Dimensions to Liters</t>
  </si>
  <si>
    <t>Circular Dimensions to Liters</t>
  </si>
  <si>
    <t>Diameter in cm</t>
  </si>
  <si>
    <t>Tank Length:</t>
  </si>
  <si>
    <t>Tank Width:</t>
  </si>
  <si>
    <t>Tank Depth:</t>
  </si>
  <si>
    <t>Tank Diameter:</t>
  </si>
  <si>
    <t>Enter Volume or Dimensions Above</t>
  </si>
  <si>
    <t>Dosage (mg/L):</t>
  </si>
  <si>
    <r>
      <t xml:space="preserve">Enter the desired static bath treatment concentration here:                         </t>
    </r>
    <r>
      <rPr>
        <i/>
        <sz val="12"/>
        <color theme="1"/>
        <rFont val="Calibri"/>
        <family val="2"/>
        <scheme val="minor"/>
      </rPr>
      <t xml:space="preserve"> (approved range: 50-100 mg/L, depending on treatment scenario)</t>
    </r>
  </si>
  <si>
    <r>
      <t>35% Perox-Aid</t>
    </r>
    <r>
      <rPr>
        <u/>
        <sz val="11"/>
        <color theme="1"/>
        <rFont val="Franklin Gothic Book"/>
        <family val="2"/>
      </rPr>
      <t>®</t>
    </r>
    <r>
      <rPr>
        <u/>
        <sz val="11"/>
        <color theme="1"/>
        <rFont val="Calibri"/>
        <family val="2"/>
        <scheme val="minor"/>
      </rPr>
      <t xml:space="preserve"> (mL):</t>
    </r>
  </si>
  <si>
    <t>Static Bath Treatments</t>
  </si>
  <si>
    <t>Flow-Through Treatments</t>
  </si>
  <si>
    <t>Volume/Rate Calculations for Flow-Through Treatments</t>
  </si>
  <si>
    <t>Volume Calculations for Static Bath Treatments</t>
  </si>
  <si>
    <t xml:space="preserve">Dosages have been calculated based on this volume.  To view the dosages, click on the appropriate drug tab below.  </t>
  </si>
  <si>
    <t>Flow rate (L/min):</t>
  </si>
  <si>
    <t>Flow rate (gpm):</t>
  </si>
  <si>
    <t>Flow rate (exchanges/h):</t>
  </si>
  <si>
    <t>Your Calculated Flow Rate is:</t>
  </si>
  <si>
    <t>L/min</t>
  </si>
  <si>
    <t>L/min to L/min</t>
  </si>
  <si>
    <t>gpm to L/min</t>
  </si>
  <si>
    <t>Exchange/h to L/min</t>
  </si>
  <si>
    <t>Rectangular Dimensions Calculations</t>
  </si>
  <si>
    <t>Circular Dimensions Calculations</t>
  </si>
  <si>
    <t>Flow Rate Calculations</t>
  </si>
  <si>
    <t>Volume Calculations</t>
  </si>
  <si>
    <t>Enter Flow Rate Above</t>
  </si>
  <si>
    <t>Duration (min):</t>
  </si>
  <si>
    <r>
      <t xml:space="preserve">Enter the desired flow-through treatment duration here:                         </t>
    </r>
    <r>
      <rPr>
        <i/>
        <sz val="12"/>
        <color theme="1"/>
        <rFont val="Calibri"/>
        <family val="2"/>
        <scheme val="minor"/>
      </rPr>
      <t xml:space="preserve"> (approved duration = 15 min)</t>
    </r>
  </si>
  <si>
    <r>
      <t xml:space="preserve">Enter the desired flow-through treatment concentration here:                         </t>
    </r>
    <r>
      <rPr>
        <i/>
        <sz val="12"/>
        <color theme="1"/>
        <rFont val="Calibri"/>
        <family val="2"/>
        <scheme val="minor"/>
      </rPr>
      <t xml:space="preserve"> (approved range: 500-1000 mg/L, depending on treatment scenario)</t>
    </r>
  </si>
  <si>
    <t xml:space="preserve">Calculated tank volume from "Static Bath Trts" worksheet:  </t>
  </si>
  <si>
    <t xml:space="preserve">The volume of 35% Perox-Aid® needed:  </t>
  </si>
  <si>
    <t xml:space="preserve">Calculated flow rate "Flow-Through Trts" worksheet:  </t>
  </si>
  <si>
    <t xml:space="preserve">Calculated tank volume from "Flow-Through Trts" worksheet:  </t>
  </si>
  <si>
    <t>Flow Rate (L/min)</t>
  </si>
  <si>
    <t xml:space="preserve">Dosages have been calculated based on this volume and flow rate.  To view the dosages, click on the appropriate drug tab below.  </t>
  </si>
  <si>
    <t>Calculations (Rows 42-81 to be hidden)</t>
  </si>
  <si>
    <t>Calculations (Rows 26-43 to be hidden)</t>
  </si>
  <si>
    <r>
      <t>Volume in cm</t>
    </r>
    <r>
      <rPr>
        <vertAlign val="superscript"/>
        <sz val="11"/>
        <rFont val="Calibri"/>
        <family val="2"/>
        <scheme val="minor"/>
      </rPr>
      <t>3</t>
    </r>
    <r>
      <rPr>
        <sz val="11"/>
        <rFont val="Calibri"/>
        <family val="2"/>
        <scheme val="minor"/>
      </rPr>
      <t xml:space="preserve"> or mL</t>
    </r>
  </si>
  <si>
    <t>35% Perox-Aid®       35% Perox-Aid®       35% Perox-Aid®       35% Perox-Aid®</t>
  </si>
  <si>
    <t>Male Fish</t>
  </si>
  <si>
    <t>Female Fish</t>
  </si>
  <si>
    <t>Chorulon®       Chorulon®       Chorulon®       Chorulon®       Chorulon®       Chorulon®       Chorulon®</t>
  </si>
  <si>
    <t>Fish Weight (lbs.):</t>
  </si>
  <si>
    <t>Fish Weight (kg):</t>
  </si>
  <si>
    <r>
      <t xml:space="preserve">Enter the desired treatment dosage here:                                                    </t>
    </r>
    <r>
      <rPr>
        <i/>
        <sz val="12"/>
        <color theme="1"/>
        <rFont val="Calibri"/>
        <family val="2"/>
        <scheme val="minor"/>
      </rPr>
      <t xml:space="preserve"> (approved range: 50-510 IU/lb.)</t>
    </r>
  </si>
  <si>
    <t>Dosage (IU/kg):</t>
  </si>
  <si>
    <t xml:space="preserve">The Amount of Chorulon® to Inject:  </t>
  </si>
  <si>
    <t>Dosage (mL/fish):</t>
  </si>
  <si>
    <t>Calculations (To be hidden)</t>
  </si>
  <si>
    <t>Pounds to Pounds</t>
  </si>
  <si>
    <t>Kilograms to Pounds</t>
  </si>
  <si>
    <t>Male Mass Calculations</t>
  </si>
  <si>
    <t>Female Mass Calculations</t>
  </si>
  <si>
    <t>VFD Calculations</t>
  </si>
  <si>
    <t>Dosage (mg/kg/day):</t>
  </si>
  <si>
    <r>
      <t xml:space="preserve">Treatment duration:                                                                                                  </t>
    </r>
    <r>
      <rPr>
        <i/>
        <sz val="12"/>
        <color theme="1"/>
        <rFont val="Calibri"/>
        <family val="2"/>
        <scheme val="minor"/>
      </rPr>
      <t xml:space="preserve"> (approved duration:  10 days)</t>
    </r>
  </si>
  <si>
    <t>Duration (days):</t>
  </si>
  <si>
    <t>Pounds to Kilograms</t>
  </si>
  <si>
    <t>Kilograms to Kilograms</t>
  </si>
  <si>
    <t>Enter the feeding rate here:</t>
  </si>
  <si>
    <t>Rate (% BW/day):</t>
  </si>
  <si>
    <t>Feed (lbs.)</t>
  </si>
  <si>
    <t>Fish Mass Calculations</t>
  </si>
  <si>
    <t>Amount of Aquaflor® premix to be added to feed by mill:</t>
  </si>
  <si>
    <t>Parasite-S®       Formacide-B®       Formalin-F®       Paracide-F®</t>
  </si>
  <si>
    <t xml:space="preserve">The volume of approved formalin product needed:  </t>
  </si>
  <si>
    <r>
      <t xml:space="preserve">Enter the desired static bath treatment concentration here:                         </t>
    </r>
    <r>
      <rPr>
        <i/>
        <sz val="12"/>
        <color theme="1"/>
        <rFont val="Calibri"/>
        <family val="2"/>
        <scheme val="minor"/>
      </rPr>
      <t xml:space="preserve"> (approved range for fish: 15-250 μL/L, depending on treatment scenario)    (approved range for eggs, 1000-2000 μL/L, depending on scenario)</t>
    </r>
  </si>
  <si>
    <t>Dosage (μL/L):</t>
  </si>
  <si>
    <t>Formalin (L):</t>
  </si>
  <si>
    <t>Flow-Through Treatments (with replacement)</t>
  </si>
  <si>
    <r>
      <t xml:space="preserve">Enter the desired flow-through treatment duration here:                         </t>
    </r>
    <r>
      <rPr>
        <i/>
        <sz val="12"/>
        <color theme="1"/>
        <rFont val="Calibri"/>
        <family val="2"/>
        <scheme val="minor"/>
      </rPr>
      <t xml:space="preserve"> (approved duration for fish = up to 60 min)                                                               (approved duration for eggs = up to 15 mins)</t>
    </r>
  </si>
  <si>
    <t xml:space="preserve">The amount of approved formalin product to add initially:  </t>
  </si>
  <si>
    <r>
      <t xml:space="preserve">Enter the desired flow-through treatment concentration here:                         </t>
    </r>
    <r>
      <rPr>
        <i/>
        <sz val="12"/>
        <color theme="1"/>
        <rFont val="Calibri"/>
        <family val="2"/>
        <scheme val="minor"/>
      </rPr>
      <t xml:space="preserve"> (approved range for fish: 15-250 μL/L, depending on treatment scenario)    (approved range for eggs, 1000-2000 μL/L, depending on scenario)</t>
    </r>
  </si>
  <si>
    <t xml:space="preserve">The amount of approved formalin product to add during treatment:  </t>
  </si>
  <si>
    <t xml:space="preserve">The total volume of approved formalin product needed:  </t>
  </si>
  <si>
    <t>Formalin (mL/min):</t>
  </si>
  <si>
    <t>OTC HCl Soluble Powder-343                                                               Terramycin-343®                                                             Tetroxy® Aquatic Soluble Powder</t>
  </si>
  <si>
    <r>
      <t xml:space="preserve">Enter the desired static bath treatment concentration here:                         </t>
    </r>
    <r>
      <rPr>
        <i/>
        <sz val="12"/>
        <color theme="1"/>
        <rFont val="Calibri"/>
        <family val="2"/>
        <scheme val="minor"/>
      </rPr>
      <t xml:space="preserve"> (approved range: 200-700 mg/L)</t>
    </r>
  </si>
  <si>
    <t xml:space="preserve">The volume of approved OTC HCl product needed:  </t>
  </si>
  <si>
    <t>OTC HCl (g):</t>
  </si>
  <si>
    <r>
      <t xml:space="preserve">If you know the </t>
    </r>
    <r>
      <rPr>
        <b/>
        <sz val="12"/>
        <color theme="1"/>
        <rFont val="Calibri"/>
        <family val="2"/>
        <scheme val="minor"/>
      </rPr>
      <t>rectangular</t>
    </r>
    <r>
      <rPr>
        <sz val="12"/>
        <color theme="1"/>
        <rFont val="Calibri"/>
        <family val="2"/>
        <scheme val="minor"/>
      </rPr>
      <t xml:space="preserve"> tank dimensions in feet and                       inches, enter them here:</t>
    </r>
  </si>
  <si>
    <r>
      <t xml:space="preserve">If you know the </t>
    </r>
    <r>
      <rPr>
        <b/>
        <sz val="11"/>
        <color theme="1"/>
        <rFont val="Calibri"/>
        <family val="2"/>
        <scheme val="minor"/>
      </rPr>
      <t>circular</t>
    </r>
    <r>
      <rPr>
        <sz val="11"/>
        <color theme="1"/>
        <rFont val="Calibri"/>
        <family val="2"/>
        <scheme val="minor"/>
      </rPr>
      <t xml:space="preserve"> tank dimensions in feet and inches,                      enter them here:</t>
    </r>
  </si>
  <si>
    <r>
      <t xml:space="preserve">If you know the tank volume in </t>
    </r>
    <r>
      <rPr>
        <b/>
        <sz val="12"/>
        <color theme="1"/>
        <rFont val="Calibri"/>
        <family val="2"/>
        <scheme val="minor"/>
      </rPr>
      <t>gallons,</t>
    </r>
    <r>
      <rPr>
        <sz val="12"/>
        <color theme="1"/>
        <rFont val="Calibri"/>
        <family val="2"/>
        <scheme val="minor"/>
      </rPr>
      <t xml:space="preserve"> enter it here:</t>
    </r>
  </si>
  <si>
    <r>
      <t xml:space="preserve">If you know the tank volume in </t>
    </r>
    <r>
      <rPr>
        <b/>
        <sz val="12"/>
        <color theme="1"/>
        <rFont val="Calibri"/>
        <family val="2"/>
        <scheme val="minor"/>
      </rPr>
      <t>liters,</t>
    </r>
    <r>
      <rPr>
        <sz val="12"/>
        <color theme="1"/>
        <rFont val="Calibri"/>
        <family val="2"/>
        <scheme val="minor"/>
      </rPr>
      <t xml:space="preserve"> enter it here:</t>
    </r>
  </si>
  <si>
    <r>
      <t xml:space="preserve">If you know the tank volume in </t>
    </r>
    <r>
      <rPr>
        <b/>
        <sz val="11"/>
        <color theme="1"/>
        <rFont val="Calibri"/>
        <family val="2"/>
        <scheme val="minor"/>
      </rPr>
      <t>liters,</t>
    </r>
    <r>
      <rPr>
        <sz val="11"/>
        <color theme="1"/>
        <rFont val="Calibri"/>
        <family val="2"/>
        <scheme val="minor"/>
      </rPr>
      <t xml:space="preserve"> enter it here:</t>
    </r>
  </si>
  <si>
    <r>
      <t xml:space="preserve">If you know the </t>
    </r>
    <r>
      <rPr>
        <b/>
        <sz val="12"/>
        <color theme="1"/>
        <rFont val="Calibri"/>
        <family val="2"/>
        <scheme val="minor"/>
      </rPr>
      <t>rectangular</t>
    </r>
    <r>
      <rPr>
        <sz val="12"/>
        <color theme="1"/>
        <rFont val="Calibri"/>
        <family val="2"/>
        <scheme val="minor"/>
      </rPr>
      <t xml:space="preserve"> tank dimensions in feet and                                inches, enter them here:</t>
    </r>
  </si>
  <si>
    <r>
      <t>If you know the flow rate in</t>
    </r>
    <r>
      <rPr>
        <b/>
        <sz val="12"/>
        <color theme="1"/>
        <rFont val="Calibri"/>
        <family val="2"/>
        <scheme val="minor"/>
      </rPr>
      <t xml:space="preserve"> liters per minute</t>
    </r>
    <r>
      <rPr>
        <sz val="12"/>
        <color theme="1"/>
        <rFont val="Calibri"/>
        <family val="2"/>
        <scheme val="minor"/>
      </rPr>
      <t>, enter it here:</t>
    </r>
  </si>
  <si>
    <r>
      <t xml:space="preserve">If you know the flow rate in </t>
    </r>
    <r>
      <rPr>
        <b/>
        <sz val="12"/>
        <color theme="1"/>
        <rFont val="Calibri"/>
        <family val="2"/>
        <scheme val="minor"/>
      </rPr>
      <t>gallons per minute</t>
    </r>
    <r>
      <rPr>
        <sz val="12"/>
        <color theme="1"/>
        <rFont val="Calibri"/>
        <family val="2"/>
        <scheme val="minor"/>
      </rPr>
      <t>, enter it here:</t>
    </r>
  </si>
  <si>
    <r>
      <t xml:space="preserve">If you know the flow rate in </t>
    </r>
    <r>
      <rPr>
        <b/>
        <sz val="12"/>
        <color theme="1"/>
        <rFont val="Calibri"/>
        <family val="2"/>
        <scheme val="minor"/>
      </rPr>
      <t>tank exchanges per hour</t>
    </r>
    <r>
      <rPr>
        <sz val="12"/>
        <color theme="1"/>
        <rFont val="Calibri"/>
        <family val="2"/>
        <scheme val="minor"/>
      </rPr>
      <t>, enter it here:</t>
    </r>
  </si>
  <si>
    <r>
      <t xml:space="preserve">If you know the weight of the individual fish in </t>
    </r>
    <r>
      <rPr>
        <b/>
        <sz val="12"/>
        <color theme="1"/>
        <rFont val="Calibri"/>
        <family val="2"/>
        <scheme val="minor"/>
      </rPr>
      <t>pounds,</t>
    </r>
    <r>
      <rPr>
        <sz val="12"/>
        <color theme="1"/>
        <rFont val="Calibri"/>
        <family val="2"/>
        <scheme val="minor"/>
      </rPr>
      <t xml:space="preserve"> enter it here:</t>
    </r>
  </si>
  <si>
    <r>
      <t xml:space="preserve">If you know the weight of the individual fish in </t>
    </r>
    <r>
      <rPr>
        <b/>
        <sz val="12"/>
        <color theme="1"/>
        <rFont val="Calibri"/>
        <family val="2"/>
        <scheme val="minor"/>
      </rPr>
      <t>kilograms</t>
    </r>
    <r>
      <rPr>
        <sz val="12"/>
        <color theme="1"/>
        <rFont val="Calibri"/>
        <family val="2"/>
        <scheme val="minor"/>
      </rPr>
      <t xml:space="preserve"> enter it here:</t>
    </r>
  </si>
  <si>
    <r>
      <t xml:space="preserve">If you know the weight of the fish in </t>
    </r>
    <r>
      <rPr>
        <b/>
        <sz val="12"/>
        <color theme="1"/>
        <rFont val="Calibri"/>
        <family val="2"/>
        <scheme val="minor"/>
      </rPr>
      <t>kilograms</t>
    </r>
    <r>
      <rPr>
        <sz val="12"/>
        <color theme="1"/>
        <rFont val="Calibri"/>
        <family val="2"/>
        <scheme val="minor"/>
      </rPr>
      <t xml:space="preserve"> enter it here:</t>
    </r>
  </si>
  <si>
    <r>
      <t xml:space="preserve">If you know the group weight of the fish in </t>
    </r>
    <r>
      <rPr>
        <b/>
        <sz val="12"/>
        <color theme="1"/>
        <rFont val="Calibri"/>
        <family val="2"/>
        <scheme val="minor"/>
      </rPr>
      <t>pounds,</t>
    </r>
    <r>
      <rPr>
        <sz val="12"/>
        <color theme="1"/>
        <rFont val="Calibri"/>
        <family val="2"/>
        <scheme val="minor"/>
      </rPr>
      <t xml:space="preserve"> enter it here:</t>
    </r>
  </si>
  <si>
    <r>
      <t xml:space="preserve">If you know the group weight of the fish in </t>
    </r>
    <r>
      <rPr>
        <b/>
        <sz val="12"/>
        <color theme="1"/>
        <rFont val="Calibri"/>
        <family val="2"/>
        <scheme val="minor"/>
      </rPr>
      <t>kilograms</t>
    </r>
    <r>
      <rPr>
        <sz val="12"/>
        <color theme="1"/>
        <rFont val="Calibri"/>
        <family val="2"/>
        <scheme val="minor"/>
      </rPr>
      <t xml:space="preserve"> enter it here:</t>
    </r>
  </si>
  <si>
    <t>Feed Calculations</t>
  </si>
  <si>
    <t>Dosage (g/100 lbs./day):</t>
  </si>
  <si>
    <t>Amount of Terramycin® 200 medicated feed needed:</t>
  </si>
  <si>
    <t>Terramycin® 200 for Fish     Terramycin® 200 for Fish     Terramycin® 200 for Fish</t>
  </si>
  <si>
    <t>Premix (lbs./ton):</t>
  </si>
  <si>
    <t>Amount of Terramycin® 200 for Fish to be added to feed:</t>
  </si>
  <si>
    <t>Premix (kg/ton):</t>
  </si>
  <si>
    <r>
      <t xml:space="preserve">Treatment duration:                                                                                                  </t>
    </r>
    <r>
      <rPr>
        <i/>
        <sz val="12"/>
        <color theme="1"/>
        <rFont val="Calibri"/>
        <family val="2"/>
        <scheme val="minor"/>
      </rPr>
      <t xml:space="preserve"> (approved duration:  4 days)</t>
    </r>
  </si>
  <si>
    <t>Feed Calculations--Skeletal Marking</t>
  </si>
  <si>
    <t>Feed Calculations--Bacterial Diseases</t>
  </si>
  <si>
    <r>
      <t xml:space="preserve">Treatment dosage:                                                                                                  </t>
    </r>
    <r>
      <rPr>
        <i/>
        <sz val="12"/>
        <color theme="1"/>
        <rFont val="Calibri"/>
        <family val="2"/>
        <scheme val="minor"/>
      </rPr>
      <t xml:space="preserve"> (approved dosage: 50 mg/kg body weight/day)</t>
    </r>
  </si>
  <si>
    <r>
      <t xml:space="preserve">Treatment duration:                                                                                                  </t>
    </r>
    <r>
      <rPr>
        <i/>
        <sz val="12"/>
        <color theme="1"/>
        <rFont val="Calibri"/>
        <family val="2"/>
        <scheme val="minor"/>
      </rPr>
      <t xml:space="preserve"> (approved duration:  5 days)</t>
    </r>
  </si>
  <si>
    <t>Romet® 30 (lbs./ton):</t>
  </si>
  <si>
    <t>Amount of Romet® medicated feed needed:</t>
  </si>
  <si>
    <t>Romet® TC (lbs./100 lbs. feed):</t>
  </si>
  <si>
    <t xml:space="preserve">       </t>
  </si>
  <si>
    <t xml:space="preserve">Romet® 30       Romet® TC       Romet® 30       Romet® TC       Romet® 30       Romet® TC </t>
  </si>
  <si>
    <r>
      <t>Amount of</t>
    </r>
    <r>
      <rPr>
        <b/>
        <sz val="12"/>
        <color theme="1"/>
        <rFont val="Calibri"/>
        <family val="2"/>
        <scheme val="minor"/>
      </rPr>
      <t xml:space="preserve"> Romet® TC</t>
    </r>
    <r>
      <rPr>
        <sz val="12"/>
        <color theme="1"/>
        <rFont val="Calibri"/>
        <family val="2"/>
        <scheme val="minor"/>
      </rPr>
      <t xml:space="preserve"> to be added to 1/2 gallon of water                                                                          and top-dressed on 100 lbs. of feed:</t>
    </r>
  </si>
  <si>
    <r>
      <t xml:space="preserve">Amount of </t>
    </r>
    <r>
      <rPr>
        <b/>
        <sz val="12"/>
        <color theme="1"/>
        <rFont val="Calibri"/>
        <family val="2"/>
        <scheme val="minor"/>
      </rPr>
      <t>Romet® 30</t>
    </r>
    <r>
      <rPr>
        <sz val="12"/>
        <color theme="1"/>
        <rFont val="Calibri"/>
        <family val="2"/>
        <scheme val="minor"/>
      </rPr>
      <t xml:space="preserve"> to be added to feed:</t>
    </r>
  </si>
  <si>
    <t>Finquel®          Tricaine-S®</t>
  </si>
  <si>
    <t>MS-222 (g):</t>
  </si>
  <si>
    <r>
      <t xml:space="preserve">Treatment dosage:                                                                                                                                        </t>
    </r>
    <r>
      <rPr>
        <i/>
        <sz val="12"/>
        <color theme="1"/>
        <rFont val="Calibri"/>
        <family val="2"/>
        <scheme val="minor"/>
      </rPr>
      <t xml:space="preserve"> (approved dosage: 2.5-3.75 g/100 lbs. fish body weight/day,                              depending on treatment scenario)</t>
    </r>
  </si>
  <si>
    <r>
      <t xml:space="preserve">Enter the desired static bath treatment concentration here:                         </t>
    </r>
    <r>
      <rPr>
        <i/>
        <sz val="12"/>
        <color theme="1"/>
        <rFont val="Calibri"/>
        <family val="2"/>
        <scheme val="minor"/>
      </rPr>
      <t xml:space="preserve"> (approved range: 10-1000 mg/L, recommended range: 15-330 mg/L)</t>
    </r>
  </si>
  <si>
    <r>
      <t xml:space="preserve">Treatment dosage:                                                                                                                             </t>
    </r>
    <r>
      <rPr>
        <i/>
        <sz val="12"/>
        <color theme="1"/>
        <rFont val="Calibri"/>
        <family val="2"/>
        <scheme val="minor"/>
      </rPr>
      <t xml:space="preserve"> (approved dosage: 10 mg/kg body weight/day)</t>
    </r>
  </si>
  <si>
    <t>Amount of Aquaflor® medicated feed needed:</t>
  </si>
  <si>
    <t xml:space="preserve">Aquaflor®       Aquaflor®       Aquaflor®       Aquaflor®       Aquaflor®       Aquaflor®       Aquaflor®       Aquaflor® </t>
  </si>
  <si>
    <t>If you are purchasing a pre-made feed, and need to calculate feeding rates to achieve the desired dose…</t>
  </si>
  <si>
    <t>Feed Concentration (mg/kg):</t>
  </si>
  <si>
    <t>Feeding rate to use if purchasing pre-made feed with the                                          concentration specified above:</t>
  </si>
  <si>
    <r>
      <t xml:space="preserve">Treatment dosage:                                                                                                                                     </t>
    </r>
    <r>
      <rPr>
        <i/>
        <sz val="12"/>
        <color theme="1"/>
        <rFont val="Calibri"/>
        <family val="2"/>
        <scheme val="minor"/>
      </rPr>
      <t xml:space="preserve"> (approved dosage: 250 mg/kg body weight/day)</t>
    </r>
  </si>
  <si>
    <t>Enter the Terramycin® 200 medicated feed concentration here:</t>
  </si>
  <si>
    <t>Enter the Romet® 30 medicated feed concentration here:</t>
  </si>
  <si>
    <t>Enter the Aquaflor® medicated feed concentration here:</t>
  </si>
  <si>
    <t xml:space="preserve">The amount of approved MS-222 product needed:  </t>
  </si>
</sst>
</file>

<file path=xl/styles.xml><?xml version="1.0" encoding="utf-8"?>
<styleSheet xmlns="http://schemas.openxmlformats.org/spreadsheetml/2006/main">
  <numFmts count="3">
    <numFmt numFmtId="164" formatCode="0.0"/>
    <numFmt numFmtId="165" formatCode=";;;"/>
    <numFmt numFmtId="166" formatCode="0.000"/>
  </numFmts>
  <fonts count="37">
    <font>
      <sz val="11"/>
      <color theme="1"/>
      <name val="Calibri"/>
      <family val="2"/>
      <scheme val="minor"/>
    </font>
    <font>
      <sz val="12"/>
      <color theme="1"/>
      <name val="Calibri"/>
      <family val="2"/>
      <scheme val="minor"/>
    </font>
    <font>
      <sz val="18"/>
      <color theme="1"/>
      <name val="Calibri"/>
      <family val="2"/>
      <scheme val="minor"/>
    </font>
    <font>
      <i/>
      <sz val="11"/>
      <color theme="1"/>
      <name val="Calibri"/>
      <family val="2"/>
      <scheme val="minor"/>
    </font>
    <font>
      <vertAlign val="superscript"/>
      <sz val="11"/>
      <color theme="1"/>
      <name val="Calibri"/>
      <family val="2"/>
      <scheme val="minor"/>
    </font>
    <font>
      <u/>
      <sz val="11"/>
      <color theme="1"/>
      <name val="Calibri"/>
      <family val="2"/>
      <scheme val="minor"/>
    </font>
    <font>
      <b/>
      <sz val="36"/>
      <color theme="0"/>
      <name val="Calibri"/>
      <family val="2"/>
      <scheme val="minor"/>
    </font>
    <font>
      <i/>
      <sz val="14"/>
      <color theme="0"/>
      <name val="Calibri"/>
      <family val="2"/>
      <scheme val="minor"/>
    </font>
    <font>
      <i/>
      <sz val="12"/>
      <color theme="1"/>
      <name val="Calibri"/>
      <family val="2"/>
      <scheme val="minor"/>
    </font>
    <font>
      <u/>
      <sz val="11"/>
      <color theme="1"/>
      <name val="Franklin Gothic Book"/>
      <family val="2"/>
    </font>
    <font>
      <sz val="16"/>
      <color theme="1"/>
      <name val="Calibri"/>
      <family val="2"/>
      <scheme val="minor"/>
    </font>
    <font>
      <sz val="26"/>
      <color theme="1"/>
      <name val="Calibri"/>
      <family val="2"/>
      <scheme val="minor"/>
    </font>
    <font>
      <b/>
      <sz val="16"/>
      <color theme="0"/>
      <name val="Calibri"/>
      <family val="2"/>
      <scheme val="minor"/>
    </font>
    <font>
      <b/>
      <sz val="18"/>
      <color theme="0"/>
      <name val="Calibri"/>
      <family val="2"/>
      <scheme val="minor"/>
    </font>
    <font>
      <b/>
      <sz val="20"/>
      <color theme="0"/>
      <name val="Calibri"/>
      <family val="2"/>
      <scheme val="minor"/>
    </font>
    <font>
      <b/>
      <sz val="20"/>
      <color theme="1"/>
      <name val="Calibri"/>
      <family val="2"/>
      <scheme val="minor"/>
    </font>
    <font>
      <b/>
      <i/>
      <sz val="14"/>
      <color theme="0"/>
      <name val="Calibri"/>
      <family val="2"/>
      <scheme val="minor"/>
    </font>
    <font>
      <sz val="22"/>
      <color theme="1"/>
      <name val="Calibri"/>
      <family val="2"/>
      <scheme val="minor"/>
    </font>
    <font>
      <b/>
      <sz val="22"/>
      <color theme="1"/>
      <name val="Calibri"/>
      <family val="2"/>
      <scheme val="minor"/>
    </font>
    <font>
      <sz val="11"/>
      <name val="Calibri"/>
      <family val="2"/>
      <scheme val="minor"/>
    </font>
    <font>
      <b/>
      <u/>
      <sz val="11"/>
      <name val="Calibri"/>
      <family val="2"/>
      <scheme val="minor"/>
    </font>
    <font>
      <b/>
      <i/>
      <sz val="11"/>
      <name val="Calibri"/>
      <family val="2"/>
      <scheme val="minor"/>
    </font>
    <font>
      <i/>
      <u/>
      <sz val="11"/>
      <name val="Calibri"/>
      <family val="2"/>
      <scheme val="minor"/>
    </font>
    <font>
      <i/>
      <sz val="11"/>
      <name val="Calibri"/>
      <family val="2"/>
      <scheme val="minor"/>
    </font>
    <font>
      <vertAlign val="superscript"/>
      <sz val="11"/>
      <name val="Calibri"/>
      <family val="2"/>
      <scheme val="minor"/>
    </font>
    <font>
      <sz val="10"/>
      <name val="Arial Unicode MS"/>
      <family val="2"/>
    </font>
    <font>
      <sz val="22"/>
      <name val="Calibri"/>
      <family val="2"/>
      <scheme val="minor"/>
    </font>
    <font>
      <sz val="14"/>
      <color theme="1"/>
      <name val="Calibri"/>
      <family val="2"/>
      <scheme val="minor"/>
    </font>
    <font>
      <b/>
      <sz val="12"/>
      <color theme="0"/>
      <name val="Calibri"/>
      <family val="2"/>
      <scheme val="minor"/>
    </font>
    <font>
      <b/>
      <sz val="11"/>
      <color theme="1"/>
      <name val="Calibri"/>
      <family val="2"/>
      <scheme val="minor"/>
    </font>
    <font>
      <b/>
      <sz val="12"/>
      <color theme="1"/>
      <name val="Calibri"/>
      <family val="2"/>
      <scheme val="minor"/>
    </font>
    <font>
      <u/>
      <sz val="8"/>
      <color theme="1"/>
      <name val="Calibri"/>
      <family val="2"/>
      <scheme val="minor"/>
    </font>
    <font>
      <sz val="10"/>
      <color theme="0"/>
      <name val="Arial Unicode MS"/>
      <family val="2"/>
    </font>
    <font>
      <sz val="11"/>
      <color theme="0"/>
      <name val="Calibri"/>
      <family val="2"/>
      <scheme val="minor"/>
    </font>
    <font>
      <b/>
      <i/>
      <sz val="12"/>
      <color theme="0"/>
      <name val="Calibri"/>
      <family val="2"/>
      <scheme val="minor"/>
    </font>
    <font>
      <u/>
      <sz val="9"/>
      <color theme="1"/>
      <name val="Calibri"/>
      <family val="2"/>
      <scheme val="minor"/>
    </font>
    <font>
      <i/>
      <u/>
      <sz val="11"/>
      <color theme="0"/>
      <name val="Calibri"/>
      <family val="2"/>
      <scheme val="minor"/>
    </font>
  </fonts>
  <fills count="42">
    <fill>
      <patternFill patternType="none"/>
    </fill>
    <fill>
      <patternFill patternType="gray125"/>
    </fill>
    <fill>
      <patternFill patternType="solid">
        <fgColor theme="8" tint="0.79998168889431442"/>
        <bgColor indexed="64"/>
      </patternFill>
    </fill>
    <fill>
      <patternFill patternType="solid">
        <fgColor theme="8" tint="0.39997558519241921"/>
        <bgColor indexed="64"/>
      </patternFill>
    </fill>
    <fill>
      <patternFill patternType="solid">
        <fgColor theme="2" tint="-0.749992370372631"/>
        <bgColor indexed="64"/>
      </patternFill>
    </fill>
    <fill>
      <patternFill patternType="solid">
        <fgColor rgb="FF8FD600"/>
        <bgColor indexed="64"/>
      </patternFill>
    </fill>
    <fill>
      <patternFill patternType="solid">
        <fgColor rgb="FFB4FF1D"/>
        <bgColor indexed="64"/>
      </patternFill>
    </fill>
    <fill>
      <patternFill patternType="solid">
        <fgColor theme="2" tint="-0.249977111117893"/>
        <bgColor indexed="64"/>
      </patternFill>
    </fill>
    <fill>
      <patternFill patternType="solid">
        <fgColor theme="8" tint="-0.499984740745262"/>
        <bgColor indexed="64"/>
      </patternFill>
    </fill>
    <fill>
      <patternFill patternType="solid">
        <fgColor rgb="FFFC92B8"/>
        <bgColor indexed="64"/>
      </patternFill>
    </fill>
    <fill>
      <patternFill patternType="solid">
        <fgColor rgb="FFFFCC00"/>
        <bgColor indexed="64"/>
      </patternFill>
    </fill>
    <fill>
      <patternFill patternType="solid">
        <fgColor rgb="FFFBEF53"/>
        <bgColor indexed="64"/>
      </patternFill>
    </fill>
    <fill>
      <patternFill patternType="solid">
        <fgColor rgb="FFE20071"/>
        <bgColor indexed="64"/>
      </patternFill>
    </fill>
    <fill>
      <patternFill patternType="solid">
        <fgColor rgb="FFA98D6F"/>
        <bgColor indexed="64"/>
      </patternFill>
    </fill>
    <fill>
      <patternFill patternType="solid">
        <fgColor rgb="FF5B4A37"/>
        <bgColor indexed="64"/>
      </patternFill>
    </fill>
    <fill>
      <patternFill patternType="solid">
        <fgColor rgb="FFD3C5B5"/>
        <bgColor indexed="64"/>
      </patternFill>
    </fill>
    <fill>
      <patternFill patternType="solid">
        <fgColor theme="5" tint="-0.249977111117893"/>
        <bgColor indexed="64"/>
      </patternFill>
    </fill>
    <fill>
      <patternFill patternType="solid">
        <fgColor theme="5" tint="-0.499984740745262"/>
        <bgColor indexed="64"/>
      </patternFill>
    </fill>
    <fill>
      <patternFill patternType="solid">
        <fgColor theme="5" tint="0.39997558519241921"/>
        <bgColor indexed="64"/>
      </patternFill>
    </fill>
    <fill>
      <patternFill patternType="solid">
        <fgColor theme="3" tint="-0.249977111117893"/>
        <bgColor indexed="64"/>
      </patternFill>
    </fill>
    <fill>
      <patternFill patternType="solid">
        <fgColor theme="3" tint="0.59999389629810485"/>
        <bgColor indexed="64"/>
      </patternFill>
    </fill>
    <fill>
      <patternFill patternType="solid">
        <fgColor theme="3" tint="0.79998168889431442"/>
        <bgColor indexed="64"/>
      </patternFill>
    </fill>
    <fill>
      <patternFill patternType="solid">
        <fgColor theme="5" tint="0.79998168889431442"/>
        <bgColor indexed="64"/>
      </patternFill>
    </fill>
    <fill>
      <patternFill patternType="solid">
        <fgColor rgb="FFC16CD2"/>
        <bgColor indexed="64"/>
      </patternFill>
    </fill>
    <fill>
      <patternFill patternType="solid">
        <fgColor rgb="FFDEB3E7"/>
        <bgColor indexed="64"/>
      </patternFill>
    </fill>
    <fill>
      <patternFill patternType="solid">
        <fgColor rgb="FF5A2066"/>
        <bgColor indexed="64"/>
      </patternFill>
    </fill>
    <fill>
      <patternFill patternType="solid">
        <fgColor rgb="FF99CC00"/>
        <bgColor indexed="64"/>
      </patternFill>
    </fill>
    <fill>
      <patternFill patternType="solid">
        <fgColor rgb="FFFFE885"/>
        <bgColor indexed="64"/>
      </patternFill>
    </fill>
    <fill>
      <patternFill patternType="solid">
        <fgColor theme="6" tint="-0.499984740745262"/>
        <bgColor indexed="64"/>
      </patternFill>
    </fill>
    <fill>
      <patternFill patternType="solid">
        <fgColor theme="9" tint="0.39997558519241921"/>
        <bgColor indexed="64"/>
      </patternFill>
    </fill>
    <fill>
      <patternFill patternType="solid">
        <fgColor theme="4" tint="0.39997558519241921"/>
        <bgColor indexed="64"/>
      </patternFill>
    </fill>
    <fill>
      <patternFill patternType="solid">
        <fgColor theme="4" tint="0.79998168889431442"/>
        <bgColor indexed="64"/>
      </patternFill>
    </fill>
    <fill>
      <patternFill patternType="solid">
        <fgColor theme="0" tint="-0.14999847407452621"/>
        <bgColor indexed="64"/>
      </patternFill>
    </fill>
    <fill>
      <patternFill patternType="solid">
        <fgColor theme="0" tint="-0.34998626667073579"/>
        <bgColor indexed="64"/>
      </patternFill>
    </fill>
    <fill>
      <patternFill patternType="solid">
        <fgColor theme="0" tint="-4.9989318521683403E-2"/>
        <bgColor indexed="64"/>
      </patternFill>
    </fill>
    <fill>
      <patternFill patternType="solid">
        <fgColor theme="9" tint="-0.249977111117893"/>
        <bgColor indexed="64"/>
      </patternFill>
    </fill>
    <fill>
      <patternFill patternType="solid">
        <fgColor theme="9" tint="-0.499984740745262"/>
        <bgColor indexed="64"/>
      </patternFill>
    </fill>
    <fill>
      <patternFill patternType="solid">
        <fgColor rgb="FFFFFF66"/>
        <bgColor indexed="64"/>
      </patternFill>
    </fill>
    <fill>
      <patternFill patternType="solid">
        <fgColor rgb="FFCDC800"/>
        <bgColor indexed="64"/>
      </patternFill>
    </fill>
    <fill>
      <patternFill patternType="solid">
        <fgColor theme="3" tint="-0.499984740745262"/>
        <bgColor indexed="64"/>
      </patternFill>
    </fill>
    <fill>
      <patternFill patternType="solid">
        <fgColor rgb="FFC00000"/>
        <bgColor indexed="64"/>
      </patternFill>
    </fill>
    <fill>
      <patternFill patternType="solid">
        <fgColor theme="0" tint="-0.499984740745262"/>
        <bgColor indexed="64"/>
      </patternFill>
    </fill>
  </fills>
  <borders count="24">
    <border>
      <left/>
      <right/>
      <top/>
      <bottom/>
      <diagonal/>
    </border>
    <border>
      <left/>
      <right/>
      <top style="medium">
        <color indexed="64"/>
      </top>
      <bottom/>
      <diagonal/>
    </border>
    <border>
      <left/>
      <right/>
      <top/>
      <bottom style="medium">
        <color indexed="64"/>
      </bottom>
      <diagonal/>
    </border>
    <border>
      <left style="thick">
        <color indexed="64"/>
      </left>
      <right/>
      <top/>
      <bottom/>
      <diagonal/>
    </border>
    <border>
      <left/>
      <right style="thick">
        <color indexed="64"/>
      </right>
      <top/>
      <bottom/>
      <diagonal/>
    </border>
    <border>
      <left style="thick">
        <color indexed="64"/>
      </left>
      <right/>
      <top style="medium">
        <color indexed="64"/>
      </top>
      <bottom/>
      <diagonal/>
    </border>
    <border>
      <left/>
      <right style="thick">
        <color indexed="64"/>
      </right>
      <top style="medium">
        <color indexed="64"/>
      </top>
      <bottom/>
      <diagonal/>
    </border>
    <border>
      <left style="thick">
        <color indexed="64"/>
      </left>
      <right/>
      <top/>
      <bottom style="medium">
        <color indexed="64"/>
      </bottom>
      <diagonal/>
    </border>
    <border>
      <left/>
      <right style="thick">
        <color indexed="64"/>
      </right>
      <top/>
      <bottom style="medium">
        <color indexed="64"/>
      </bottom>
      <diagonal/>
    </border>
    <border>
      <left style="thick">
        <color indexed="64"/>
      </left>
      <right/>
      <top/>
      <bottom style="thick">
        <color indexed="64"/>
      </bottom>
      <diagonal/>
    </border>
    <border>
      <left/>
      <right/>
      <top/>
      <bottom style="thick">
        <color indexed="64"/>
      </bottom>
      <diagonal/>
    </border>
    <border>
      <left/>
      <right style="thick">
        <color indexed="64"/>
      </right>
      <top/>
      <bottom style="thick">
        <color indexed="64"/>
      </bottom>
      <diagonal/>
    </border>
    <border>
      <left style="thick">
        <color indexed="64"/>
      </left>
      <right/>
      <top style="thick">
        <color indexed="64"/>
      </top>
      <bottom style="thick">
        <color indexed="64"/>
      </bottom>
      <diagonal/>
    </border>
    <border>
      <left/>
      <right/>
      <top style="thick">
        <color indexed="64"/>
      </top>
      <bottom style="thick">
        <color indexed="64"/>
      </bottom>
      <diagonal/>
    </border>
    <border>
      <left/>
      <right style="thick">
        <color indexed="64"/>
      </right>
      <top style="thick">
        <color indexed="64"/>
      </top>
      <bottom style="thick">
        <color indexed="64"/>
      </bottom>
      <diagonal/>
    </border>
    <border>
      <left style="thick">
        <color auto="1"/>
      </left>
      <right style="thick">
        <color auto="1"/>
      </right>
      <top style="thick">
        <color auto="1"/>
      </top>
      <bottom/>
      <diagonal/>
    </border>
    <border>
      <left style="thick">
        <color auto="1"/>
      </left>
      <right style="thick">
        <color auto="1"/>
      </right>
      <top/>
      <bottom/>
      <diagonal/>
    </border>
    <border>
      <left style="thick">
        <color auto="1"/>
      </left>
      <right style="thick">
        <color auto="1"/>
      </right>
      <top/>
      <bottom style="thick">
        <color auto="1"/>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s>
  <cellStyleXfs count="1">
    <xf numFmtId="0" fontId="0" fillId="0" borderId="0"/>
  </cellStyleXfs>
  <cellXfs count="532">
    <xf numFmtId="0" fontId="0" fillId="0" borderId="0" xfId="0"/>
    <xf numFmtId="0" fontId="0" fillId="0" borderId="0" xfId="0" applyAlignment="1">
      <alignment vertical="center"/>
    </xf>
    <xf numFmtId="0" fontId="0" fillId="0" borderId="0" xfId="0" applyFill="1"/>
    <xf numFmtId="0" fontId="0" fillId="0" borderId="0" xfId="0" applyBorder="1"/>
    <xf numFmtId="0" fontId="0" fillId="2" borderId="0" xfId="0" applyFill="1" applyBorder="1"/>
    <xf numFmtId="0" fontId="1" fillId="0" borderId="0" xfId="0" applyFont="1" applyFill="1" applyBorder="1" applyAlignment="1">
      <alignment horizontal="left" vertical="center" wrapText="1"/>
    </xf>
    <xf numFmtId="0" fontId="0" fillId="0" borderId="0" xfId="0" applyFill="1" applyBorder="1"/>
    <xf numFmtId="0" fontId="0" fillId="0" borderId="0" xfId="0" applyFill="1" applyBorder="1" applyAlignment="1">
      <alignment horizontal="center"/>
    </xf>
    <xf numFmtId="0" fontId="0" fillId="2" borderId="2" xfId="0" applyFill="1" applyBorder="1"/>
    <xf numFmtId="0" fontId="2" fillId="0" borderId="0" xfId="0" applyFont="1"/>
    <xf numFmtId="0" fontId="15" fillId="0" borderId="0" xfId="0" applyFont="1" applyFill="1" applyBorder="1" applyAlignment="1">
      <alignment horizontal="left" vertical="center"/>
    </xf>
    <xf numFmtId="0" fontId="0" fillId="0" borderId="0" xfId="0" applyFill="1" applyBorder="1" applyAlignment="1">
      <alignment horizontal="left" vertical="center" wrapText="1"/>
    </xf>
    <xf numFmtId="0" fontId="0" fillId="0" borderId="0" xfId="0" applyFill="1" applyBorder="1" applyAlignment="1"/>
    <xf numFmtId="0" fontId="11" fillId="0" borderId="0" xfId="0" applyFont="1" applyFill="1" applyBorder="1" applyAlignment="1">
      <alignment horizontal="center"/>
    </xf>
    <xf numFmtId="0" fontId="1" fillId="0" borderId="0" xfId="0" applyFont="1" applyFill="1" applyBorder="1" applyAlignment="1">
      <alignment vertical="center" wrapText="1"/>
    </xf>
    <xf numFmtId="0" fontId="0" fillId="6" borderId="0" xfId="0" applyFill="1" applyBorder="1"/>
    <xf numFmtId="0" fontId="0" fillId="9" borderId="0" xfId="0" applyFill="1" applyBorder="1" applyAlignment="1">
      <alignment horizontal="center"/>
    </xf>
    <xf numFmtId="0" fontId="0" fillId="11" borderId="0" xfId="0" applyFill="1" applyBorder="1"/>
    <xf numFmtId="0" fontId="0" fillId="15" borderId="0" xfId="0" applyFill="1" applyBorder="1" applyAlignment="1"/>
    <xf numFmtId="0" fontId="1" fillId="15" borderId="0" xfId="0" applyFont="1" applyFill="1" applyBorder="1" applyAlignment="1">
      <alignment vertical="center" wrapText="1"/>
    </xf>
    <xf numFmtId="0" fontId="0" fillId="15" borderId="0" xfId="0" applyFill="1" applyBorder="1" applyAlignment="1">
      <alignment horizontal="center"/>
    </xf>
    <xf numFmtId="0" fontId="0" fillId="9" borderId="1" xfId="0" applyFill="1" applyBorder="1" applyAlignment="1"/>
    <xf numFmtId="0" fontId="0" fillId="9" borderId="2" xfId="0" applyFill="1" applyBorder="1" applyAlignment="1"/>
    <xf numFmtId="0" fontId="0" fillId="9" borderId="2" xfId="0" applyFill="1" applyBorder="1"/>
    <xf numFmtId="0" fontId="0" fillId="6" borderId="1" xfId="0" applyFill="1" applyBorder="1"/>
    <xf numFmtId="0" fontId="0" fillId="6" borderId="2" xfId="0" applyFill="1" applyBorder="1"/>
    <xf numFmtId="0" fontId="14" fillId="0" borderId="3" xfId="0" applyFont="1" applyFill="1" applyBorder="1" applyAlignment="1">
      <alignment horizontal="left" vertical="center"/>
    </xf>
    <xf numFmtId="0" fontId="15" fillId="0" borderId="4" xfId="0" applyFont="1" applyFill="1" applyBorder="1" applyAlignment="1">
      <alignment horizontal="left" vertical="center"/>
    </xf>
    <xf numFmtId="0" fontId="0" fillId="0" borderId="3" xfId="0" applyBorder="1"/>
    <xf numFmtId="0" fontId="0" fillId="0" borderId="4" xfId="0" applyBorder="1"/>
    <xf numFmtId="0" fontId="0" fillId="0" borderId="3" xfId="0" applyFill="1" applyBorder="1" applyAlignment="1">
      <alignment horizontal="left" vertical="center" wrapText="1"/>
    </xf>
    <xf numFmtId="0" fontId="0" fillId="0" borderId="4" xfId="0" applyFill="1" applyBorder="1"/>
    <xf numFmtId="0" fontId="1" fillId="0" borderId="3" xfId="0" applyFont="1" applyFill="1" applyBorder="1" applyAlignment="1">
      <alignment horizontal="left" vertical="center" wrapText="1"/>
    </xf>
    <xf numFmtId="0" fontId="0" fillId="0" borderId="4" xfId="0" applyFill="1" applyBorder="1" applyAlignment="1">
      <alignment horizontal="center"/>
    </xf>
    <xf numFmtId="1" fontId="7" fillId="4" borderId="10" xfId="0" applyNumberFormat="1" applyFont="1" applyFill="1" applyBorder="1" applyAlignment="1">
      <alignment vertical="center" wrapText="1"/>
    </xf>
    <xf numFmtId="0" fontId="6" fillId="4" borderId="11" xfId="0" applyFont="1" applyFill="1" applyBorder="1" applyAlignment="1">
      <alignment vertical="center"/>
    </xf>
    <xf numFmtId="0" fontId="0" fillId="11" borderId="1" xfId="0" applyFill="1" applyBorder="1"/>
    <xf numFmtId="0" fontId="0" fillId="11" borderId="2" xfId="0" applyFill="1" applyBorder="1"/>
    <xf numFmtId="0" fontId="0" fillId="2" borderId="10" xfId="0" applyFill="1" applyBorder="1"/>
    <xf numFmtId="0" fontId="13" fillId="0" borderId="0" xfId="0" applyFont="1" applyFill="1" applyBorder="1" applyAlignment="1">
      <alignment horizontal="left" vertical="center"/>
    </xf>
    <xf numFmtId="0" fontId="2" fillId="0" borderId="0" xfId="0" applyFont="1" applyFill="1"/>
    <xf numFmtId="0" fontId="13" fillId="0" borderId="3" xfId="0" applyFont="1" applyFill="1" applyBorder="1" applyAlignment="1">
      <alignment horizontal="left" vertical="center"/>
    </xf>
    <xf numFmtId="0" fontId="12" fillId="0" borderId="0" xfId="0" applyFont="1" applyFill="1" applyBorder="1" applyAlignment="1">
      <alignment horizontal="left" vertical="center"/>
    </xf>
    <xf numFmtId="0" fontId="12" fillId="0" borderId="4" xfId="0" applyFont="1" applyFill="1" applyBorder="1" applyAlignment="1">
      <alignment horizontal="left" vertical="center"/>
    </xf>
    <xf numFmtId="0" fontId="0" fillId="2" borderId="1" xfId="0" applyFill="1" applyBorder="1"/>
    <xf numFmtId="0" fontId="0" fillId="15" borderId="1" xfId="0" applyFill="1" applyBorder="1" applyAlignment="1"/>
    <xf numFmtId="0" fontId="0" fillId="15" borderId="2" xfId="0" applyFill="1" applyBorder="1" applyAlignment="1"/>
    <xf numFmtId="0" fontId="1" fillId="15" borderId="1" xfId="0" applyFont="1" applyFill="1" applyBorder="1" applyAlignment="1">
      <alignment vertical="center" wrapText="1"/>
    </xf>
    <xf numFmtId="0" fontId="1" fillId="15" borderId="2" xfId="0" applyFont="1" applyFill="1" applyBorder="1" applyAlignment="1">
      <alignment vertical="center" wrapText="1"/>
    </xf>
    <xf numFmtId="0" fontId="0" fillId="15" borderId="1" xfId="0" applyFill="1" applyBorder="1" applyAlignment="1">
      <alignment horizontal="center"/>
    </xf>
    <xf numFmtId="0" fontId="13" fillId="0" borderId="4" xfId="0" applyFont="1" applyFill="1" applyBorder="1" applyAlignment="1">
      <alignment horizontal="left" vertical="center"/>
    </xf>
    <xf numFmtId="0" fontId="11" fillId="0" borderId="4" xfId="0" applyFont="1" applyFill="1" applyBorder="1" applyAlignment="1">
      <alignment horizontal="center"/>
    </xf>
    <xf numFmtId="0" fontId="0" fillId="15" borderId="10" xfId="0" applyFill="1" applyBorder="1" applyAlignment="1">
      <alignment horizontal="center"/>
    </xf>
    <xf numFmtId="165" fontId="0" fillId="0" borderId="0" xfId="0" applyNumberFormat="1"/>
    <xf numFmtId="0" fontId="3" fillId="12" borderId="0" xfId="0" applyFont="1" applyFill="1" applyBorder="1" applyAlignment="1">
      <alignment horizontal="center" vertical="center"/>
    </xf>
    <xf numFmtId="0" fontId="3" fillId="12" borderId="4" xfId="0" applyFont="1" applyFill="1" applyBorder="1" applyAlignment="1">
      <alignment horizontal="center" vertical="center"/>
    </xf>
    <xf numFmtId="0" fontId="19" fillId="0" borderId="0" xfId="0" applyNumberFormat="1" applyFont="1"/>
    <xf numFmtId="165" fontId="19" fillId="0" borderId="0" xfId="0" applyNumberFormat="1" applyFont="1"/>
    <xf numFmtId="0" fontId="1" fillId="12" borderId="2" xfId="0" applyFont="1" applyFill="1" applyBorder="1" applyAlignment="1" applyProtection="1">
      <alignment horizontal="center" vertical="center"/>
      <protection locked="0"/>
    </xf>
    <xf numFmtId="0" fontId="1" fillId="12" borderId="8" xfId="0" applyFont="1" applyFill="1" applyBorder="1" applyAlignment="1" applyProtection="1">
      <alignment horizontal="center" vertical="center"/>
      <protection locked="0"/>
    </xf>
    <xf numFmtId="164" fontId="17" fillId="0" borderId="0" xfId="0" applyNumberFormat="1" applyFont="1" applyFill="1" applyBorder="1" applyAlignment="1">
      <alignment horizontal="center" vertical="center"/>
    </xf>
    <xf numFmtId="164" fontId="17" fillId="0" borderId="4" xfId="0" applyNumberFormat="1" applyFont="1" applyFill="1" applyBorder="1" applyAlignment="1">
      <alignment horizontal="center" vertical="center"/>
    </xf>
    <xf numFmtId="0" fontId="19" fillId="0" borderId="0" xfId="0" applyNumberFormat="1" applyFont="1" applyAlignment="1">
      <alignment vertical="center"/>
    </xf>
    <xf numFmtId="0" fontId="0" fillId="21" borderId="1" xfId="0" applyFill="1" applyBorder="1"/>
    <xf numFmtId="0" fontId="0" fillId="21" borderId="0" xfId="0" applyFill="1" applyBorder="1"/>
    <xf numFmtId="0" fontId="0" fillId="21" borderId="2" xfId="0" applyFill="1" applyBorder="1"/>
    <xf numFmtId="0" fontId="0" fillId="21" borderId="10" xfId="0" applyFill="1" applyBorder="1"/>
    <xf numFmtId="0" fontId="0" fillId="22" borderId="1" xfId="0" applyFill="1" applyBorder="1"/>
    <xf numFmtId="0" fontId="0" fillId="22" borderId="0" xfId="0" applyFill="1" applyBorder="1"/>
    <xf numFmtId="0" fontId="0" fillId="22" borderId="2" xfId="0" applyFill="1" applyBorder="1"/>
    <xf numFmtId="0" fontId="0" fillId="22" borderId="10" xfId="0" applyFill="1" applyBorder="1"/>
    <xf numFmtId="0" fontId="0" fillId="24" borderId="1" xfId="0" applyFill="1" applyBorder="1"/>
    <xf numFmtId="0" fontId="0" fillId="24" borderId="0" xfId="0" applyFill="1" applyBorder="1"/>
    <xf numFmtId="0" fontId="0" fillId="24" borderId="2" xfId="0" applyFill="1" applyBorder="1"/>
    <xf numFmtId="0" fontId="0" fillId="24" borderId="10" xfId="0" applyFill="1" applyBorder="1"/>
    <xf numFmtId="0" fontId="10" fillId="0" borderId="3" xfId="0" applyFont="1" applyFill="1" applyBorder="1" applyAlignment="1">
      <alignment horizontal="left" vertical="center" wrapText="1"/>
    </xf>
    <xf numFmtId="0" fontId="10" fillId="0" borderId="0" xfId="0" applyFont="1" applyFill="1" applyBorder="1" applyAlignment="1">
      <alignment horizontal="left" vertical="center" wrapText="1"/>
    </xf>
    <xf numFmtId="164" fontId="18" fillId="0" borderId="0" xfId="0" applyNumberFormat="1" applyFont="1" applyFill="1" applyBorder="1" applyAlignment="1">
      <alignment horizontal="center" vertical="center"/>
    </xf>
    <xf numFmtId="164" fontId="18" fillId="0" borderId="4" xfId="0" applyNumberFormat="1" applyFont="1" applyFill="1" applyBorder="1" applyAlignment="1">
      <alignment horizontal="center" vertical="center"/>
    </xf>
    <xf numFmtId="0" fontId="0" fillId="15" borderId="2" xfId="0" applyFill="1" applyBorder="1" applyAlignment="1">
      <alignment horizontal="center"/>
    </xf>
    <xf numFmtId="0" fontId="3" fillId="26" borderId="0" xfId="0" applyFont="1" applyFill="1" applyBorder="1" applyAlignment="1">
      <alignment horizontal="center" vertical="center"/>
    </xf>
    <xf numFmtId="0" fontId="3" fillId="26" borderId="4" xfId="0" applyFont="1" applyFill="1" applyBorder="1" applyAlignment="1">
      <alignment horizontal="center" vertical="center"/>
    </xf>
    <xf numFmtId="0" fontId="1" fillId="26" borderId="2" xfId="0" applyFont="1" applyFill="1" applyBorder="1" applyAlignment="1" applyProtection="1">
      <alignment horizontal="center" vertical="center"/>
      <protection locked="0"/>
    </xf>
    <xf numFmtId="0" fontId="1" fillId="26" borderId="8" xfId="0" applyFont="1" applyFill="1" applyBorder="1" applyAlignment="1" applyProtection="1">
      <alignment horizontal="center" vertical="center"/>
      <protection locked="0"/>
    </xf>
    <xf numFmtId="0" fontId="0" fillId="6" borderId="0" xfId="0" applyFill="1" applyBorder="1" applyAlignment="1">
      <alignment vertical="center" wrapText="1"/>
    </xf>
    <xf numFmtId="0" fontId="0" fillId="6" borderId="2" xfId="0" applyFill="1" applyBorder="1" applyAlignment="1">
      <alignment vertical="center" wrapText="1"/>
    </xf>
    <xf numFmtId="0" fontId="0" fillId="6" borderId="1" xfId="0" applyFill="1" applyBorder="1" applyAlignment="1">
      <alignment vertical="center" wrapText="1"/>
    </xf>
    <xf numFmtId="0" fontId="0" fillId="6" borderId="19" xfId="0" applyFill="1" applyBorder="1" applyAlignment="1">
      <alignment vertical="center" wrapText="1"/>
    </xf>
    <xf numFmtId="0" fontId="0" fillId="6" borderId="21" xfId="0" applyFill="1" applyBorder="1" applyAlignment="1">
      <alignment vertical="center" wrapText="1"/>
    </xf>
    <xf numFmtId="0" fontId="0" fillId="6" borderId="23" xfId="0" applyFill="1" applyBorder="1" applyAlignment="1">
      <alignment vertical="center" wrapText="1"/>
    </xf>
    <xf numFmtId="0" fontId="0" fillId="9" borderId="0" xfId="0" applyFill="1" applyBorder="1" applyAlignment="1"/>
    <xf numFmtId="0" fontId="0" fillId="9" borderId="1" xfId="0" applyFill="1" applyBorder="1"/>
    <xf numFmtId="0" fontId="0" fillId="9" borderId="0" xfId="0" applyFill="1" applyBorder="1"/>
    <xf numFmtId="0" fontId="0" fillId="27" borderId="1" xfId="0" applyFill="1" applyBorder="1"/>
    <xf numFmtId="0" fontId="0" fillId="27" borderId="0" xfId="0" applyFill="1" applyBorder="1"/>
    <xf numFmtId="0" fontId="0" fillId="27" borderId="2" xfId="0" applyFill="1" applyBorder="1"/>
    <xf numFmtId="0" fontId="0" fillId="29" borderId="1" xfId="0" applyFill="1" applyBorder="1"/>
    <xf numFmtId="0" fontId="0" fillId="29" borderId="0" xfId="0" applyFill="1" applyBorder="1"/>
    <xf numFmtId="0" fontId="0" fillId="29" borderId="2" xfId="0" applyFill="1" applyBorder="1"/>
    <xf numFmtId="0" fontId="0" fillId="31" borderId="1" xfId="0" applyFill="1" applyBorder="1"/>
    <xf numFmtId="0" fontId="0" fillId="31" borderId="0" xfId="0" applyFill="1" applyBorder="1"/>
    <xf numFmtId="0" fontId="0" fillId="31" borderId="2" xfId="0" applyFill="1" applyBorder="1"/>
    <xf numFmtId="0" fontId="0" fillId="34" borderId="1" xfId="0" applyFill="1" applyBorder="1"/>
    <xf numFmtId="0" fontId="0" fillId="34" borderId="0" xfId="0" applyFill="1" applyBorder="1"/>
    <xf numFmtId="0" fontId="0" fillId="34" borderId="2" xfId="0" applyFill="1" applyBorder="1"/>
    <xf numFmtId="0" fontId="0" fillId="32" borderId="1" xfId="0" applyFill="1" applyBorder="1"/>
    <xf numFmtId="0" fontId="0" fillId="32" borderId="0" xfId="0" applyFill="1" applyBorder="1"/>
    <xf numFmtId="0" fontId="0" fillId="32" borderId="2" xfId="0" applyFill="1" applyBorder="1"/>
    <xf numFmtId="0" fontId="0" fillId="29" borderId="10" xfId="0" applyFill="1" applyBorder="1"/>
    <xf numFmtId="0" fontId="0" fillId="37" borderId="1" xfId="0" applyFill="1" applyBorder="1"/>
    <xf numFmtId="0" fontId="0" fillId="37" borderId="0" xfId="0" applyFill="1" applyBorder="1"/>
    <xf numFmtId="0" fontId="0" fillId="37" borderId="2" xfId="0" applyFill="1" applyBorder="1"/>
    <xf numFmtId="0" fontId="0" fillId="31" borderId="10" xfId="0" applyFill="1" applyBorder="1"/>
    <xf numFmtId="165" fontId="20" fillId="0" borderId="0" xfId="0" applyNumberFormat="1" applyFont="1"/>
    <xf numFmtId="165" fontId="21" fillId="0" borderId="0" xfId="0" applyNumberFormat="1" applyFont="1"/>
    <xf numFmtId="165" fontId="22" fillId="0" borderId="0" xfId="0" applyNumberFormat="1" applyFont="1"/>
    <xf numFmtId="165" fontId="25" fillId="0" borderId="0" xfId="0" applyNumberFormat="1" applyFont="1"/>
    <xf numFmtId="165" fontId="23" fillId="0" borderId="0" xfId="0" applyNumberFormat="1" applyFont="1"/>
    <xf numFmtId="165" fontId="32" fillId="0" borderId="0" xfId="0" applyNumberFormat="1" applyFont="1"/>
    <xf numFmtId="0" fontId="0" fillId="0" borderId="0" xfId="0" applyNumberFormat="1"/>
    <xf numFmtId="0" fontId="0" fillId="27" borderId="10" xfId="0" applyFill="1" applyBorder="1"/>
    <xf numFmtId="0" fontId="0" fillId="37" borderId="10" xfId="0" applyFill="1" applyBorder="1"/>
    <xf numFmtId="0" fontId="0" fillId="34" borderId="10" xfId="0" applyFill="1" applyBorder="1"/>
    <xf numFmtId="165" fontId="33" fillId="0" borderId="0" xfId="0" applyNumberFormat="1" applyFont="1"/>
    <xf numFmtId="165" fontId="36" fillId="0" borderId="0" xfId="0" applyNumberFormat="1" applyFont="1"/>
    <xf numFmtId="0" fontId="0" fillId="0" borderId="0" xfId="0" applyProtection="1">
      <protection locked="0"/>
    </xf>
    <xf numFmtId="0" fontId="5" fillId="26" borderId="1" xfId="0" applyFont="1" applyFill="1" applyBorder="1" applyAlignment="1">
      <alignment horizontal="center" vertical="center"/>
    </xf>
    <xf numFmtId="0" fontId="5" fillId="26" borderId="6" xfId="0" applyFont="1" applyFill="1" applyBorder="1" applyAlignment="1">
      <alignment horizontal="center" vertical="center"/>
    </xf>
    <xf numFmtId="0" fontId="17" fillId="5" borderId="0" xfId="0" applyFont="1" applyFill="1" applyBorder="1" applyAlignment="1" applyProtection="1">
      <alignment horizontal="center" vertical="center"/>
      <protection locked="0"/>
    </xf>
    <xf numFmtId="0" fontId="17" fillId="5" borderId="4" xfId="0" applyFont="1" applyFill="1" applyBorder="1" applyAlignment="1" applyProtection="1">
      <alignment horizontal="center" vertical="center"/>
      <protection locked="0"/>
    </xf>
    <xf numFmtId="0" fontId="17" fillId="5" borderId="2" xfId="0" applyFont="1" applyFill="1" applyBorder="1" applyAlignment="1" applyProtection="1">
      <alignment horizontal="center" vertical="center"/>
      <protection locked="0"/>
    </xf>
    <xf numFmtId="0" fontId="17" fillId="5" borderId="8" xfId="0" applyFont="1" applyFill="1" applyBorder="1" applyAlignment="1" applyProtection="1">
      <alignment horizontal="center" vertical="center"/>
      <protection locked="0"/>
    </xf>
    <xf numFmtId="0" fontId="5" fillId="5" borderId="1" xfId="0" applyFont="1" applyFill="1" applyBorder="1" applyAlignment="1">
      <alignment horizontal="center"/>
    </xf>
    <xf numFmtId="0" fontId="5" fillId="5" borderId="6" xfId="0" applyFont="1" applyFill="1" applyBorder="1" applyAlignment="1">
      <alignment horizontal="center"/>
    </xf>
    <xf numFmtId="0" fontId="1" fillId="6" borderId="5" xfId="0" applyFont="1" applyFill="1" applyBorder="1" applyAlignment="1">
      <alignment horizontal="left" vertical="center" wrapText="1"/>
    </xf>
    <xf numFmtId="0" fontId="1" fillId="6" borderId="1" xfId="0" applyFont="1" applyFill="1" applyBorder="1" applyAlignment="1">
      <alignment horizontal="left" vertical="center" wrapText="1"/>
    </xf>
    <xf numFmtId="0" fontId="1" fillId="6" borderId="3" xfId="0" applyFont="1" applyFill="1" applyBorder="1" applyAlignment="1">
      <alignment horizontal="left" vertical="center" wrapText="1"/>
    </xf>
    <xf numFmtId="0" fontId="1" fillId="6" borderId="0" xfId="0" applyFont="1" applyFill="1" applyBorder="1" applyAlignment="1">
      <alignment horizontal="left" vertical="center" wrapText="1"/>
    </xf>
    <xf numFmtId="0" fontId="1" fillId="6" borderId="7" xfId="0" applyFont="1" applyFill="1" applyBorder="1" applyAlignment="1">
      <alignment horizontal="left" vertical="center" wrapText="1"/>
    </xf>
    <xf numFmtId="0" fontId="1" fillId="6" borderId="2" xfId="0" applyFont="1" applyFill="1" applyBorder="1" applyAlignment="1">
      <alignment horizontal="left" vertical="center" wrapText="1"/>
    </xf>
    <xf numFmtId="0" fontId="14" fillId="4" borderId="12" xfId="0" applyFont="1" applyFill="1" applyBorder="1" applyAlignment="1">
      <alignment horizontal="left" vertical="center"/>
    </xf>
    <xf numFmtId="0" fontId="15" fillId="4" borderId="13" xfId="0" applyFont="1" applyFill="1" applyBorder="1" applyAlignment="1">
      <alignment horizontal="left" vertical="center"/>
    </xf>
    <xf numFmtId="0" fontId="15" fillId="4" borderId="14" xfId="0" applyFont="1" applyFill="1" applyBorder="1" applyAlignment="1">
      <alignment horizontal="left" vertical="center"/>
    </xf>
    <xf numFmtId="0" fontId="0" fillId="0" borderId="0" xfId="0" applyAlignment="1">
      <alignment horizontal="center"/>
    </xf>
    <xf numFmtId="0" fontId="2" fillId="7" borderId="5" xfId="0" applyFont="1" applyFill="1" applyBorder="1" applyAlignment="1">
      <alignment horizontal="left" vertical="center"/>
    </xf>
    <xf numFmtId="0" fontId="2" fillId="7" borderId="1" xfId="0" applyFont="1" applyFill="1" applyBorder="1" applyAlignment="1">
      <alignment horizontal="left" vertical="center"/>
    </xf>
    <xf numFmtId="0" fontId="2" fillId="7" borderId="3" xfId="0" applyFont="1" applyFill="1" applyBorder="1" applyAlignment="1">
      <alignment horizontal="left" vertical="center"/>
    </xf>
    <xf numFmtId="0" fontId="2" fillId="7" borderId="0" xfId="0" applyFont="1" applyFill="1" applyBorder="1" applyAlignment="1">
      <alignment horizontal="left" vertical="center"/>
    </xf>
    <xf numFmtId="0" fontId="0" fillId="7" borderId="3" xfId="0" applyFill="1" applyBorder="1" applyAlignment="1">
      <alignment horizontal="left" vertical="center" wrapText="1"/>
    </xf>
    <xf numFmtId="0" fontId="0" fillId="7" borderId="0" xfId="0" applyFill="1" applyBorder="1" applyAlignment="1">
      <alignment horizontal="left" vertical="center" wrapText="1"/>
    </xf>
    <xf numFmtId="0" fontId="0" fillId="7" borderId="9" xfId="0" applyFill="1" applyBorder="1" applyAlignment="1">
      <alignment horizontal="left" vertical="center" wrapText="1"/>
    </xf>
    <xf numFmtId="0" fontId="0" fillId="7" borderId="10" xfId="0" applyFill="1" applyBorder="1" applyAlignment="1">
      <alignment horizontal="left" vertical="center" wrapText="1"/>
    </xf>
    <xf numFmtId="1" fontId="16" fillId="4" borderId="1" xfId="0" applyNumberFormat="1" applyFont="1" applyFill="1" applyBorder="1" applyAlignment="1">
      <alignment horizontal="center" vertical="center" wrapText="1"/>
    </xf>
    <xf numFmtId="1" fontId="16" fillId="4" borderId="0" xfId="0" applyNumberFormat="1" applyFont="1" applyFill="1" applyBorder="1" applyAlignment="1">
      <alignment horizontal="center" vertical="center" wrapText="1"/>
    </xf>
    <xf numFmtId="1" fontId="16" fillId="4" borderId="10" xfId="0" applyNumberFormat="1" applyFont="1" applyFill="1" applyBorder="1" applyAlignment="1">
      <alignment horizontal="center" vertical="center" wrapText="1"/>
    </xf>
    <xf numFmtId="0" fontId="6" fillId="4" borderId="6" xfId="0" applyFont="1" applyFill="1" applyBorder="1" applyAlignment="1">
      <alignment horizontal="center" vertical="center"/>
    </xf>
    <xf numFmtId="0" fontId="6" fillId="4" borderId="4" xfId="0" applyFont="1" applyFill="1" applyBorder="1" applyAlignment="1">
      <alignment horizontal="center" vertical="center"/>
    </xf>
    <xf numFmtId="0" fontId="6" fillId="4" borderId="11" xfId="0" applyFont="1" applyFill="1" applyBorder="1" applyAlignment="1">
      <alignment horizontal="center" vertical="center"/>
    </xf>
    <xf numFmtId="0" fontId="0" fillId="6" borderId="5" xfId="0" applyFill="1" applyBorder="1" applyAlignment="1">
      <alignment horizontal="left" vertical="center" wrapText="1"/>
    </xf>
    <xf numFmtId="0" fontId="0" fillId="6" borderId="1" xfId="0" applyFill="1" applyBorder="1" applyAlignment="1">
      <alignment horizontal="left" vertical="center" wrapText="1"/>
    </xf>
    <xf numFmtId="0" fontId="0" fillId="6" borderId="19" xfId="0" applyFill="1" applyBorder="1" applyAlignment="1">
      <alignment horizontal="left" vertical="center" wrapText="1"/>
    </xf>
    <xf numFmtId="0" fontId="0" fillId="6" borderId="3" xfId="0" applyFill="1" applyBorder="1" applyAlignment="1">
      <alignment horizontal="left" vertical="center" wrapText="1"/>
    </xf>
    <xf numFmtId="0" fontId="0" fillId="6" borderId="0" xfId="0" applyFill="1" applyBorder="1" applyAlignment="1">
      <alignment horizontal="left" vertical="center" wrapText="1"/>
    </xf>
    <xf numFmtId="0" fontId="0" fillId="6" borderId="21" xfId="0" applyFill="1" applyBorder="1" applyAlignment="1">
      <alignment horizontal="left" vertical="center" wrapText="1"/>
    </xf>
    <xf numFmtId="0" fontId="0" fillId="6" borderId="7" xfId="0" applyFill="1" applyBorder="1" applyAlignment="1">
      <alignment horizontal="left" vertical="center" wrapText="1"/>
    </xf>
    <xf numFmtId="0" fontId="0" fillId="6" borderId="2" xfId="0" applyFill="1" applyBorder="1" applyAlignment="1">
      <alignment horizontal="left" vertical="center" wrapText="1"/>
    </xf>
    <xf numFmtId="0" fontId="0" fillId="6" borderId="23" xfId="0" applyFill="1" applyBorder="1" applyAlignment="1">
      <alignment horizontal="left" vertical="center" wrapText="1"/>
    </xf>
    <xf numFmtId="0" fontId="0" fillId="9" borderId="18" xfId="0" applyFill="1" applyBorder="1" applyAlignment="1">
      <alignment horizontal="left" vertical="center" wrapText="1"/>
    </xf>
    <xf numFmtId="0" fontId="0" fillId="9" borderId="1" xfId="0" applyFill="1" applyBorder="1" applyAlignment="1">
      <alignment horizontal="left" vertical="center" wrapText="1"/>
    </xf>
    <xf numFmtId="0" fontId="0" fillId="9" borderId="20" xfId="0" applyFill="1" applyBorder="1" applyAlignment="1">
      <alignment horizontal="left" vertical="center" wrapText="1"/>
    </xf>
    <xf numFmtId="0" fontId="0" fillId="9" borderId="0" xfId="0" applyFill="1" applyBorder="1" applyAlignment="1">
      <alignment horizontal="left" vertical="center" wrapText="1"/>
    </xf>
    <xf numFmtId="0" fontId="0" fillId="9" borderId="22" xfId="0" applyFill="1" applyBorder="1" applyAlignment="1">
      <alignment horizontal="left" vertical="center" wrapText="1"/>
    </xf>
    <xf numFmtId="0" fontId="0" fillId="9" borderId="2" xfId="0" applyFill="1" applyBorder="1" applyAlignment="1">
      <alignment horizontal="left" vertical="center" wrapText="1"/>
    </xf>
    <xf numFmtId="0" fontId="5" fillId="12" borderId="1" xfId="0" applyFont="1" applyFill="1" applyBorder="1" applyAlignment="1">
      <alignment horizontal="center"/>
    </xf>
    <xf numFmtId="0" fontId="5" fillId="12" borderId="19" xfId="0" applyFont="1" applyFill="1" applyBorder="1" applyAlignment="1">
      <alignment horizontal="center"/>
    </xf>
    <xf numFmtId="0" fontId="17" fillId="12" borderId="0" xfId="0" applyFont="1" applyFill="1" applyBorder="1" applyAlignment="1" applyProtection="1">
      <alignment horizontal="center" vertical="center"/>
      <protection locked="0"/>
    </xf>
    <xf numFmtId="0" fontId="17" fillId="12" borderId="21" xfId="0" applyFont="1" applyFill="1" applyBorder="1" applyAlignment="1" applyProtection="1">
      <alignment horizontal="center" vertical="center"/>
      <protection locked="0"/>
    </xf>
    <xf numFmtId="0" fontId="17" fillId="12" borderId="2" xfId="0" applyFont="1" applyFill="1" applyBorder="1" applyAlignment="1" applyProtection="1">
      <alignment horizontal="center" vertical="center"/>
      <protection locked="0"/>
    </xf>
    <xf numFmtId="0" fontId="17" fillId="12" borderId="23" xfId="0" applyFont="1" applyFill="1" applyBorder="1" applyAlignment="1" applyProtection="1">
      <alignment horizontal="center" vertical="center"/>
      <protection locked="0"/>
    </xf>
    <xf numFmtId="0" fontId="1" fillId="9" borderId="5" xfId="0" applyFont="1" applyFill="1" applyBorder="1" applyAlignment="1">
      <alignment horizontal="left" vertical="center" wrapText="1"/>
    </xf>
    <xf numFmtId="0" fontId="1" fillId="9" borderId="1" xfId="0" applyFont="1" applyFill="1" applyBorder="1" applyAlignment="1">
      <alignment horizontal="left" vertical="center" wrapText="1"/>
    </xf>
    <xf numFmtId="0" fontId="1" fillId="9" borderId="3" xfId="0" applyFont="1" applyFill="1" applyBorder="1" applyAlignment="1">
      <alignment horizontal="left" vertical="center" wrapText="1"/>
    </xf>
    <xf numFmtId="0" fontId="1" fillId="9" borderId="0" xfId="0" applyFont="1" applyFill="1" applyBorder="1" applyAlignment="1">
      <alignment horizontal="left" vertical="center" wrapText="1"/>
    </xf>
    <xf numFmtId="0" fontId="1" fillId="9" borderId="7" xfId="0" applyFont="1" applyFill="1" applyBorder="1" applyAlignment="1">
      <alignment horizontal="left" vertical="center" wrapText="1"/>
    </xf>
    <xf numFmtId="0" fontId="1" fillId="9" borderId="2" xfId="0" applyFont="1" applyFill="1" applyBorder="1" applyAlignment="1">
      <alignment horizontal="left" vertical="center" wrapText="1"/>
    </xf>
    <xf numFmtId="0" fontId="5" fillId="9" borderId="1" xfId="0" applyFont="1" applyFill="1" applyBorder="1" applyAlignment="1">
      <alignment horizontal="center"/>
    </xf>
    <xf numFmtId="0" fontId="5" fillId="9" borderId="6" xfId="0" applyFont="1" applyFill="1" applyBorder="1" applyAlignment="1">
      <alignment horizontal="center"/>
    </xf>
    <xf numFmtId="0" fontId="17" fillId="9" borderId="0" xfId="0" applyFont="1" applyFill="1" applyBorder="1" applyAlignment="1" applyProtection="1">
      <alignment horizontal="center" vertical="center"/>
      <protection locked="0"/>
    </xf>
    <xf numFmtId="0" fontId="17" fillId="9" borderId="4" xfId="0" applyFont="1" applyFill="1" applyBorder="1" applyAlignment="1" applyProtection="1">
      <alignment horizontal="center" vertical="center"/>
      <protection locked="0"/>
    </xf>
    <xf numFmtId="0" fontId="17" fillId="9" borderId="2" xfId="0" applyFont="1" applyFill="1" applyBorder="1" applyAlignment="1" applyProtection="1">
      <alignment horizontal="center" vertical="center"/>
      <protection locked="0"/>
    </xf>
    <xf numFmtId="0" fontId="17" fillId="9" borderId="8" xfId="0" applyFont="1" applyFill="1" applyBorder="1" applyAlignment="1" applyProtection="1">
      <alignment horizontal="center" vertical="center"/>
      <protection locked="0"/>
    </xf>
    <xf numFmtId="0" fontId="5" fillId="12" borderId="1" xfId="0" applyFont="1" applyFill="1" applyBorder="1" applyAlignment="1">
      <alignment horizontal="center" vertical="center"/>
    </xf>
    <xf numFmtId="0" fontId="5" fillId="12" borderId="6" xfId="0" applyFont="1" applyFill="1" applyBorder="1" applyAlignment="1">
      <alignment horizontal="center" vertical="center"/>
    </xf>
    <xf numFmtId="0" fontId="0" fillId="9" borderId="5" xfId="0" applyFill="1" applyBorder="1" applyAlignment="1">
      <alignment horizontal="left" vertical="center" wrapText="1"/>
    </xf>
    <xf numFmtId="0" fontId="0" fillId="9" borderId="3" xfId="0" applyFill="1" applyBorder="1" applyAlignment="1">
      <alignment horizontal="left" vertical="center" wrapText="1"/>
    </xf>
    <xf numFmtId="0" fontId="0" fillId="9" borderId="7" xfId="0" applyFill="1" applyBorder="1" applyAlignment="1">
      <alignment horizontal="left" vertical="center" wrapText="1"/>
    </xf>
    <xf numFmtId="0" fontId="1" fillId="11" borderId="5" xfId="0" applyFont="1" applyFill="1" applyBorder="1" applyAlignment="1">
      <alignment horizontal="left" vertical="center" wrapText="1"/>
    </xf>
    <xf numFmtId="0" fontId="1" fillId="11" borderId="1" xfId="0" applyFont="1" applyFill="1" applyBorder="1" applyAlignment="1">
      <alignment horizontal="left" vertical="center" wrapText="1"/>
    </xf>
    <xf numFmtId="0" fontId="1" fillId="11" borderId="3" xfId="0" applyFont="1" applyFill="1" applyBorder="1" applyAlignment="1">
      <alignment horizontal="left" vertical="center" wrapText="1"/>
    </xf>
    <xf numFmtId="0" fontId="1" fillId="11" borderId="0" xfId="0" applyFont="1" applyFill="1" applyBorder="1" applyAlignment="1">
      <alignment horizontal="left" vertical="center" wrapText="1"/>
    </xf>
    <xf numFmtId="0" fontId="1" fillId="11" borderId="7" xfId="0" applyFont="1" applyFill="1" applyBorder="1" applyAlignment="1">
      <alignment horizontal="left" vertical="center" wrapText="1"/>
    </xf>
    <xf numFmtId="0" fontId="1" fillId="11" borderId="2" xfId="0" applyFont="1" applyFill="1" applyBorder="1" applyAlignment="1">
      <alignment horizontal="left" vertical="center" wrapText="1"/>
    </xf>
    <xf numFmtId="0" fontId="5" fillId="10" borderId="1" xfId="0" applyFont="1" applyFill="1" applyBorder="1" applyAlignment="1">
      <alignment horizontal="center"/>
    </xf>
    <xf numFmtId="0" fontId="5" fillId="10" borderId="6" xfId="0" applyFont="1" applyFill="1" applyBorder="1" applyAlignment="1">
      <alignment horizontal="center"/>
    </xf>
    <xf numFmtId="0" fontId="17" fillId="10" borderId="0" xfId="0" applyFont="1" applyFill="1" applyBorder="1" applyAlignment="1" applyProtection="1">
      <alignment horizontal="center" vertical="center"/>
      <protection locked="0"/>
    </xf>
    <xf numFmtId="0" fontId="17" fillId="10" borderId="4" xfId="0" applyFont="1" applyFill="1" applyBorder="1" applyAlignment="1" applyProtection="1">
      <alignment horizontal="center" vertical="center"/>
      <protection locked="0"/>
    </xf>
    <xf numFmtId="0" fontId="17" fillId="10" borderId="2" xfId="0" applyFont="1" applyFill="1" applyBorder="1" applyAlignment="1" applyProtection="1">
      <alignment horizontal="center" vertical="center"/>
      <protection locked="0"/>
    </xf>
    <xf numFmtId="0" fontId="17" fillId="10" borderId="8" xfId="0" applyFont="1" applyFill="1" applyBorder="1" applyAlignment="1" applyProtection="1">
      <alignment horizontal="center" vertical="center"/>
      <protection locked="0"/>
    </xf>
    <xf numFmtId="0" fontId="14" fillId="4" borderId="4" xfId="0" applyFont="1" applyFill="1" applyBorder="1" applyAlignment="1">
      <alignment horizontal="center" vertical="center"/>
    </xf>
    <xf numFmtId="0" fontId="12" fillId="17" borderId="15" xfId="0" applyFont="1" applyFill="1" applyBorder="1" applyAlignment="1">
      <alignment horizontal="center" vertical="center" textRotation="90"/>
    </xf>
    <xf numFmtId="0" fontId="12" fillId="17" borderId="16" xfId="0" applyFont="1" applyFill="1" applyBorder="1" applyAlignment="1">
      <alignment horizontal="center" vertical="center" textRotation="90"/>
    </xf>
    <xf numFmtId="0" fontId="12" fillId="17" borderId="17" xfId="0" applyFont="1" applyFill="1" applyBorder="1" applyAlignment="1">
      <alignment horizontal="center" vertical="center" textRotation="90"/>
    </xf>
    <xf numFmtId="0" fontId="13" fillId="8" borderId="12" xfId="0" applyFont="1" applyFill="1" applyBorder="1" applyAlignment="1">
      <alignment horizontal="left" vertical="center"/>
    </xf>
    <xf numFmtId="0" fontId="12" fillId="8" borderId="13" xfId="0" applyFont="1" applyFill="1" applyBorder="1" applyAlignment="1">
      <alignment horizontal="left" vertical="center"/>
    </xf>
    <xf numFmtId="0" fontId="12" fillId="8" borderId="14" xfId="0" applyFont="1" applyFill="1" applyBorder="1" applyAlignment="1">
      <alignment horizontal="left" vertical="center"/>
    </xf>
    <xf numFmtId="0" fontId="5" fillId="3" borderId="1" xfId="0" applyFont="1" applyFill="1" applyBorder="1" applyAlignment="1">
      <alignment horizontal="center"/>
    </xf>
    <xf numFmtId="0" fontId="5" fillId="3" borderId="6" xfId="0" applyFont="1" applyFill="1" applyBorder="1" applyAlignment="1">
      <alignment horizontal="center"/>
    </xf>
    <xf numFmtId="0" fontId="17" fillId="3" borderId="0" xfId="0" applyFont="1" applyFill="1" applyBorder="1" applyAlignment="1" applyProtection="1">
      <alignment horizontal="center" vertical="center"/>
      <protection locked="0"/>
    </xf>
    <xf numFmtId="0" fontId="17" fillId="3" borderId="4" xfId="0" applyFont="1" applyFill="1" applyBorder="1" applyAlignment="1" applyProtection="1">
      <alignment horizontal="center" vertical="center"/>
      <protection locked="0"/>
    </xf>
    <xf numFmtId="0" fontId="17" fillId="3" borderId="2" xfId="0" applyFont="1" applyFill="1" applyBorder="1" applyAlignment="1" applyProtection="1">
      <alignment horizontal="center" vertical="center"/>
      <protection locked="0"/>
    </xf>
    <xf numFmtId="0" fontId="17" fillId="3" borderId="8" xfId="0" applyFont="1" applyFill="1" applyBorder="1" applyAlignment="1" applyProtection="1">
      <alignment horizontal="center" vertical="center"/>
      <protection locked="0"/>
    </xf>
    <xf numFmtId="0" fontId="1" fillId="2" borderId="5" xfId="0" applyFont="1" applyFill="1" applyBorder="1" applyAlignment="1">
      <alignment horizontal="left" vertical="center" wrapText="1"/>
    </xf>
    <xf numFmtId="0" fontId="1" fillId="2" borderId="1" xfId="0" applyFont="1" applyFill="1" applyBorder="1" applyAlignment="1">
      <alignment horizontal="left" vertical="center" wrapText="1"/>
    </xf>
    <xf numFmtId="0" fontId="1" fillId="2" borderId="3" xfId="0" applyFont="1" applyFill="1" applyBorder="1" applyAlignment="1">
      <alignment horizontal="left" vertical="center" wrapText="1"/>
    </xf>
    <xf numFmtId="0" fontId="1" fillId="2" borderId="0" xfId="0" applyFont="1" applyFill="1" applyBorder="1" applyAlignment="1">
      <alignment horizontal="left" vertical="center" wrapText="1"/>
    </xf>
    <xf numFmtId="0" fontId="1" fillId="2" borderId="7" xfId="0" applyFont="1" applyFill="1" applyBorder="1" applyAlignment="1">
      <alignment horizontal="left" vertical="center" wrapText="1"/>
    </xf>
    <xf numFmtId="0" fontId="1" fillId="2" borderId="2" xfId="0" applyFont="1" applyFill="1" applyBorder="1" applyAlignment="1">
      <alignment horizontal="left" vertical="center" wrapText="1"/>
    </xf>
    <xf numFmtId="0" fontId="1" fillId="15" borderId="5" xfId="0" applyFont="1" applyFill="1" applyBorder="1" applyAlignment="1">
      <alignment horizontal="left" vertical="center" wrapText="1"/>
    </xf>
    <xf numFmtId="0" fontId="1" fillId="15" borderId="1" xfId="0" applyFont="1" applyFill="1" applyBorder="1" applyAlignment="1">
      <alignment horizontal="left" vertical="center" wrapText="1"/>
    </xf>
    <xf numFmtId="0" fontId="1" fillId="15" borderId="3" xfId="0" applyFont="1" applyFill="1" applyBorder="1" applyAlignment="1">
      <alignment horizontal="left" vertical="center" wrapText="1"/>
    </xf>
    <xf numFmtId="0" fontId="1" fillId="15" borderId="0" xfId="0" applyFont="1" applyFill="1" applyBorder="1" applyAlignment="1">
      <alignment horizontal="left" vertical="center" wrapText="1"/>
    </xf>
    <xf numFmtId="0" fontId="1" fillId="15" borderId="7" xfId="0" applyFont="1" applyFill="1" applyBorder="1" applyAlignment="1">
      <alignment horizontal="left" vertical="center" wrapText="1"/>
    </xf>
    <xf numFmtId="0" fontId="1" fillId="15" borderId="2" xfId="0" applyFont="1" applyFill="1" applyBorder="1" applyAlignment="1">
      <alignment horizontal="left" vertical="center" wrapText="1"/>
    </xf>
    <xf numFmtId="164" fontId="17" fillId="3" borderId="0" xfId="0" applyNumberFormat="1" applyFont="1" applyFill="1" applyBorder="1" applyAlignment="1">
      <alignment horizontal="center" vertical="center"/>
    </xf>
    <xf numFmtId="164" fontId="17" fillId="3" borderId="4" xfId="0" applyNumberFormat="1" applyFont="1" applyFill="1" applyBorder="1" applyAlignment="1">
      <alignment horizontal="center" vertical="center"/>
    </xf>
    <xf numFmtId="164" fontId="17" fillId="3" borderId="10" xfId="0" applyNumberFormat="1" applyFont="1" applyFill="1" applyBorder="1" applyAlignment="1">
      <alignment horizontal="center" vertical="center"/>
    </xf>
    <xf numFmtId="164" fontId="17" fillId="3" borderId="11" xfId="0" applyNumberFormat="1" applyFont="1" applyFill="1" applyBorder="1" applyAlignment="1">
      <alignment horizontal="center" vertical="center"/>
    </xf>
    <xf numFmtId="0" fontId="10" fillId="2" borderId="5" xfId="0" applyFont="1" applyFill="1" applyBorder="1" applyAlignment="1">
      <alignment horizontal="left" vertical="center" wrapText="1"/>
    </xf>
    <xf numFmtId="0" fontId="10" fillId="2" borderId="1" xfId="0" applyFont="1" applyFill="1" applyBorder="1" applyAlignment="1">
      <alignment horizontal="left" vertical="center" wrapText="1"/>
    </xf>
    <xf numFmtId="0" fontId="10" fillId="2" borderId="3" xfId="0" applyFont="1" applyFill="1" applyBorder="1" applyAlignment="1">
      <alignment horizontal="left" vertical="center" wrapText="1"/>
    </xf>
    <xf numFmtId="0" fontId="10" fillId="2" borderId="0" xfId="0" applyFont="1" applyFill="1" applyBorder="1" applyAlignment="1">
      <alignment horizontal="left" vertical="center" wrapText="1"/>
    </xf>
    <xf numFmtId="0" fontId="10" fillId="2" borderId="9" xfId="0" applyFont="1" applyFill="1" applyBorder="1" applyAlignment="1">
      <alignment horizontal="left" vertical="center" wrapText="1"/>
    </xf>
    <xf numFmtId="0" fontId="10" fillId="2" borderId="10" xfId="0" applyFont="1" applyFill="1" applyBorder="1" applyAlignment="1">
      <alignment horizontal="left" vertical="center" wrapText="1"/>
    </xf>
    <xf numFmtId="1" fontId="17" fillId="3" borderId="0" xfId="0" applyNumberFormat="1" applyFont="1" applyFill="1" applyBorder="1" applyAlignment="1">
      <alignment horizontal="center" vertical="center"/>
    </xf>
    <xf numFmtId="0" fontId="17" fillId="3" borderId="4" xfId="0" applyFont="1" applyFill="1" applyBorder="1" applyAlignment="1">
      <alignment horizontal="center" vertical="center"/>
    </xf>
    <xf numFmtId="0" fontId="17" fillId="3" borderId="2" xfId="0" applyFont="1" applyFill="1" applyBorder="1" applyAlignment="1">
      <alignment horizontal="center" vertical="center"/>
    </xf>
    <xf numFmtId="0" fontId="17" fillId="3" borderId="8" xfId="0" applyFont="1" applyFill="1" applyBorder="1" applyAlignment="1">
      <alignment horizontal="center" vertical="center"/>
    </xf>
    <xf numFmtId="0" fontId="13" fillId="14" borderId="12" xfId="0" applyFont="1" applyFill="1" applyBorder="1" applyAlignment="1">
      <alignment horizontal="left" vertical="center"/>
    </xf>
    <xf numFmtId="0" fontId="13" fillId="14" borderId="13" xfId="0" applyFont="1" applyFill="1" applyBorder="1" applyAlignment="1">
      <alignment horizontal="left" vertical="center"/>
    </xf>
    <xf numFmtId="0" fontId="13" fillId="14" borderId="14" xfId="0" applyFont="1" applyFill="1" applyBorder="1" applyAlignment="1">
      <alignment horizontal="left" vertical="center"/>
    </xf>
    <xf numFmtId="164" fontId="18" fillId="13" borderId="0" xfId="0" applyNumberFormat="1" applyFont="1" applyFill="1" applyBorder="1" applyAlignment="1">
      <alignment horizontal="center" vertical="center"/>
    </xf>
    <xf numFmtId="164" fontId="18" fillId="13" borderId="4" xfId="0" applyNumberFormat="1" applyFont="1" applyFill="1" applyBorder="1" applyAlignment="1">
      <alignment horizontal="center" vertical="center"/>
    </xf>
    <xf numFmtId="164" fontId="18" fillId="13" borderId="10" xfId="0" applyNumberFormat="1" applyFont="1" applyFill="1" applyBorder="1" applyAlignment="1">
      <alignment horizontal="center" vertical="center"/>
    </xf>
    <xf numFmtId="164" fontId="18" fillId="13" borderId="11" xfId="0" applyNumberFormat="1" applyFont="1" applyFill="1" applyBorder="1" applyAlignment="1">
      <alignment horizontal="center" vertical="center"/>
    </xf>
    <xf numFmtId="0" fontId="5" fillId="13" borderId="1" xfId="0" applyFont="1" applyFill="1" applyBorder="1" applyAlignment="1">
      <alignment horizontal="center"/>
    </xf>
    <xf numFmtId="0" fontId="5" fillId="13" borderId="6" xfId="0" applyFont="1" applyFill="1" applyBorder="1" applyAlignment="1">
      <alignment horizontal="center"/>
    </xf>
    <xf numFmtId="1" fontId="17" fillId="13" borderId="0" xfId="0" applyNumberFormat="1" applyFont="1" applyFill="1" applyBorder="1" applyAlignment="1">
      <alignment horizontal="center" vertical="center"/>
    </xf>
    <xf numFmtId="0" fontId="17" fillId="13" borderId="4" xfId="0" applyFont="1" applyFill="1" applyBorder="1" applyAlignment="1">
      <alignment horizontal="center" vertical="center"/>
    </xf>
    <xf numFmtId="0" fontId="17" fillId="13" borderId="2" xfId="0" applyFont="1" applyFill="1" applyBorder="1" applyAlignment="1">
      <alignment horizontal="center" vertical="center"/>
    </xf>
    <xf numFmtId="0" fontId="17" fillId="13" borderId="8" xfId="0" applyFont="1" applyFill="1" applyBorder="1" applyAlignment="1">
      <alignment horizontal="center" vertical="center"/>
    </xf>
    <xf numFmtId="0" fontId="10" fillId="15" borderId="5" xfId="0" applyFont="1" applyFill="1" applyBorder="1" applyAlignment="1">
      <alignment horizontal="left" vertical="center" wrapText="1"/>
    </xf>
    <xf numFmtId="0" fontId="10" fillId="15" borderId="1" xfId="0" applyFont="1" applyFill="1" applyBorder="1" applyAlignment="1">
      <alignment horizontal="left" vertical="center" wrapText="1"/>
    </xf>
    <xf numFmtId="0" fontId="10" fillId="15" borderId="3" xfId="0" applyFont="1" applyFill="1" applyBorder="1" applyAlignment="1">
      <alignment horizontal="left" vertical="center" wrapText="1"/>
    </xf>
    <xf numFmtId="0" fontId="10" fillId="15" borderId="0" xfId="0" applyFont="1" applyFill="1" applyBorder="1" applyAlignment="1">
      <alignment horizontal="left" vertical="center" wrapText="1"/>
    </xf>
    <xf numFmtId="0" fontId="10" fillId="15" borderId="9" xfId="0" applyFont="1" applyFill="1" applyBorder="1" applyAlignment="1">
      <alignment horizontal="left" vertical="center" wrapText="1"/>
    </xf>
    <xf numFmtId="0" fontId="10" fillId="15" borderId="10" xfId="0" applyFont="1" applyFill="1" applyBorder="1" applyAlignment="1">
      <alignment horizontal="left" vertical="center" wrapText="1"/>
    </xf>
    <xf numFmtId="0" fontId="17" fillId="13" borderId="0" xfId="0" applyFont="1" applyFill="1" applyBorder="1" applyAlignment="1" applyProtection="1">
      <alignment horizontal="center" vertical="center"/>
      <protection locked="0"/>
    </xf>
    <xf numFmtId="0" fontId="17" fillId="13" borderId="4" xfId="0" applyFont="1" applyFill="1" applyBorder="1" applyAlignment="1" applyProtection="1">
      <alignment horizontal="center" vertical="center"/>
      <protection locked="0"/>
    </xf>
    <xf numFmtId="0" fontId="17" fillId="13" borderId="2" xfId="0" applyFont="1" applyFill="1" applyBorder="1" applyAlignment="1" applyProtection="1">
      <alignment horizontal="center" vertical="center"/>
      <protection locked="0"/>
    </xf>
    <xf numFmtId="0" fontId="17" fillId="13" borderId="8" xfId="0" applyFont="1" applyFill="1" applyBorder="1" applyAlignment="1" applyProtection="1">
      <alignment horizontal="center" vertical="center"/>
      <protection locked="0"/>
    </xf>
    <xf numFmtId="166" fontId="18" fillId="13" borderId="0" xfId="0" applyNumberFormat="1" applyFont="1" applyFill="1" applyBorder="1" applyAlignment="1">
      <alignment horizontal="center" vertical="center"/>
    </xf>
    <xf numFmtId="166" fontId="18" fillId="13" borderId="4" xfId="0" applyNumberFormat="1" applyFont="1" applyFill="1" applyBorder="1" applyAlignment="1">
      <alignment horizontal="center" vertical="center"/>
    </xf>
    <xf numFmtId="166" fontId="18" fillId="13" borderId="10" xfId="0" applyNumberFormat="1" applyFont="1" applyFill="1" applyBorder="1" applyAlignment="1">
      <alignment horizontal="center" vertical="center"/>
    </xf>
    <xf numFmtId="166" fontId="18" fillId="13" borderId="11" xfId="0" applyNumberFormat="1" applyFont="1" applyFill="1" applyBorder="1" applyAlignment="1">
      <alignment horizontal="center" vertical="center"/>
    </xf>
    <xf numFmtId="0" fontId="27" fillId="15" borderId="5" xfId="0" applyFont="1" applyFill="1" applyBorder="1" applyAlignment="1">
      <alignment horizontal="left" vertical="center" wrapText="1"/>
    </xf>
    <xf numFmtId="0" fontId="27" fillId="15" borderId="1" xfId="0" applyFont="1" applyFill="1" applyBorder="1" applyAlignment="1">
      <alignment horizontal="left" vertical="center" wrapText="1"/>
    </xf>
    <xf numFmtId="0" fontId="27" fillId="15" borderId="3" xfId="0" applyFont="1" applyFill="1" applyBorder="1" applyAlignment="1">
      <alignment horizontal="left" vertical="center" wrapText="1"/>
    </xf>
    <xf numFmtId="0" fontId="27" fillId="15" borderId="0" xfId="0" applyFont="1" applyFill="1" applyBorder="1" applyAlignment="1">
      <alignment horizontal="left" vertical="center" wrapText="1"/>
    </xf>
    <xf numFmtId="0" fontId="27" fillId="15" borderId="7" xfId="0" applyFont="1" applyFill="1" applyBorder="1" applyAlignment="1">
      <alignment horizontal="left" vertical="center" wrapText="1"/>
    </xf>
    <xf numFmtId="0" fontId="27" fillId="15" borderId="2" xfId="0" applyFont="1" applyFill="1" applyBorder="1" applyAlignment="1">
      <alignment horizontal="left" vertical="center" wrapText="1"/>
    </xf>
    <xf numFmtId="164" fontId="18" fillId="13" borderId="2" xfId="0" applyNumberFormat="1" applyFont="1" applyFill="1" applyBorder="1" applyAlignment="1">
      <alignment horizontal="center" vertical="center"/>
    </xf>
    <xf numFmtId="164" fontId="18" fillId="13" borderId="8" xfId="0" applyNumberFormat="1" applyFont="1" applyFill="1" applyBorder="1" applyAlignment="1">
      <alignment horizontal="center" vertical="center"/>
    </xf>
    <xf numFmtId="0" fontId="12" fillId="26" borderId="15" xfId="0" applyFont="1" applyFill="1" applyBorder="1" applyAlignment="1">
      <alignment horizontal="center" vertical="center" textRotation="90"/>
    </xf>
    <xf numFmtId="0" fontId="12" fillId="26" borderId="16" xfId="0" applyFont="1" applyFill="1" applyBorder="1" applyAlignment="1">
      <alignment horizontal="center" vertical="center" textRotation="90"/>
    </xf>
    <xf numFmtId="0" fontId="12" fillId="26" borderId="17" xfId="0" applyFont="1" applyFill="1" applyBorder="1" applyAlignment="1">
      <alignment horizontal="center" vertical="center" textRotation="90"/>
    </xf>
    <xf numFmtId="0" fontId="34" fillId="25" borderId="12" xfId="0" applyFont="1" applyFill="1" applyBorder="1" applyAlignment="1">
      <alignment horizontal="left" vertical="center"/>
    </xf>
    <xf numFmtId="0" fontId="34" fillId="25" borderId="13" xfId="0" applyFont="1" applyFill="1" applyBorder="1" applyAlignment="1">
      <alignment horizontal="left" vertical="center"/>
    </xf>
    <xf numFmtId="0" fontId="34" fillId="25" borderId="14" xfId="0" applyFont="1" applyFill="1" applyBorder="1" applyAlignment="1">
      <alignment horizontal="left" vertical="center"/>
    </xf>
    <xf numFmtId="0" fontId="1" fillId="27" borderId="5" xfId="0" applyFont="1" applyFill="1" applyBorder="1" applyAlignment="1">
      <alignment horizontal="left" vertical="center" wrapText="1"/>
    </xf>
    <xf numFmtId="0" fontId="1" fillId="27" borderId="1" xfId="0" applyFont="1" applyFill="1" applyBorder="1" applyAlignment="1">
      <alignment horizontal="left" vertical="center" wrapText="1"/>
    </xf>
    <xf numFmtId="0" fontId="1" fillId="27" borderId="3" xfId="0" applyFont="1" applyFill="1" applyBorder="1" applyAlignment="1">
      <alignment horizontal="left" vertical="center" wrapText="1"/>
    </xf>
    <xf numFmtId="0" fontId="1" fillId="27" borderId="0" xfId="0" applyFont="1" applyFill="1" applyBorder="1" applyAlignment="1">
      <alignment horizontal="left" vertical="center" wrapText="1"/>
    </xf>
    <xf numFmtId="0" fontId="1" fillId="27" borderId="7" xfId="0" applyFont="1" applyFill="1" applyBorder="1" applyAlignment="1">
      <alignment horizontal="left" vertical="center" wrapText="1"/>
    </xf>
    <xf numFmtId="0" fontId="1" fillId="27" borderId="2" xfId="0" applyFont="1" applyFill="1" applyBorder="1" applyAlignment="1">
      <alignment horizontal="left" vertical="center" wrapText="1"/>
    </xf>
    <xf numFmtId="0" fontId="35" fillId="10" borderId="1" xfId="0" applyFont="1" applyFill="1" applyBorder="1" applyAlignment="1">
      <alignment horizontal="center"/>
    </xf>
    <xf numFmtId="0" fontId="35" fillId="10" borderId="6" xfId="0" applyFont="1" applyFill="1" applyBorder="1" applyAlignment="1">
      <alignment horizontal="center"/>
    </xf>
    <xf numFmtId="1" fontId="17" fillId="10" borderId="0" xfId="0" applyNumberFormat="1" applyFont="1" applyFill="1" applyBorder="1" applyAlignment="1" applyProtection="1">
      <alignment horizontal="center" vertical="center"/>
      <protection locked="0"/>
    </xf>
    <xf numFmtId="0" fontId="1" fillId="27" borderId="9" xfId="0" applyFont="1" applyFill="1" applyBorder="1" applyAlignment="1">
      <alignment horizontal="left" vertical="center" wrapText="1"/>
    </xf>
    <xf numFmtId="0" fontId="1" fillId="27" borderId="10" xfId="0" applyFont="1" applyFill="1" applyBorder="1" applyAlignment="1">
      <alignment horizontal="left" vertical="center" wrapText="1"/>
    </xf>
    <xf numFmtId="0" fontId="17" fillId="10" borderId="10" xfId="0" applyFont="1" applyFill="1" applyBorder="1" applyAlignment="1" applyProtection="1">
      <alignment horizontal="center" vertical="center"/>
      <protection locked="0"/>
    </xf>
    <xf numFmtId="0" fontId="17" fillId="10" borderId="11" xfId="0" applyFont="1" applyFill="1" applyBorder="1" applyAlignment="1" applyProtection="1">
      <alignment horizontal="center" vertical="center"/>
      <protection locked="0"/>
    </xf>
    <xf numFmtId="0" fontId="13" fillId="25" borderId="12" xfId="0" applyFont="1" applyFill="1" applyBorder="1" applyAlignment="1">
      <alignment horizontal="left" vertical="center"/>
    </xf>
    <xf numFmtId="0" fontId="12" fillId="25" borderId="13" xfId="0" applyFont="1" applyFill="1" applyBorder="1" applyAlignment="1">
      <alignment horizontal="left" vertical="center"/>
    </xf>
    <xf numFmtId="0" fontId="12" fillId="25" borderId="14" xfId="0" applyFont="1" applyFill="1" applyBorder="1" applyAlignment="1">
      <alignment horizontal="left" vertical="center"/>
    </xf>
    <xf numFmtId="0" fontId="1" fillId="24" borderId="5" xfId="0" applyFont="1" applyFill="1" applyBorder="1" applyAlignment="1">
      <alignment horizontal="left" vertical="center" wrapText="1"/>
    </xf>
    <xf numFmtId="0" fontId="1" fillId="24" borderId="1" xfId="0" applyFont="1" applyFill="1" applyBorder="1" applyAlignment="1">
      <alignment horizontal="left" vertical="center" wrapText="1"/>
    </xf>
    <xf numFmtId="0" fontId="1" fillId="24" borderId="3" xfId="0" applyFont="1" applyFill="1" applyBorder="1" applyAlignment="1">
      <alignment horizontal="left" vertical="center" wrapText="1"/>
    </xf>
    <xf numFmtId="0" fontId="1" fillId="24" borderId="0" xfId="0" applyFont="1" applyFill="1" applyBorder="1" applyAlignment="1">
      <alignment horizontal="left" vertical="center" wrapText="1"/>
    </xf>
    <xf numFmtId="0" fontId="1" fillId="24" borderId="7" xfId="0" applyFont="1" applyFill="1" applyBorder="1" applyAlignment="1">
      <alignment horizontal="left" vertical="center" wrapText="1"/>
    </xf>
    <xf numFmtId="0" fontId="1" fillId="24" borderId="2" xfId="0" applyFont="1" applyFill="1" applyBorder="1" applyAlignment="1">
      <alignment horizontal="left" vertical="center" wrapText="1"/>
    </xf>
    <xf numFmtId="0" fontId="5" fillId="23" borderId="1" xfId="0" applyFont="1" applyFill="1" applyBorder="1" applyAlignment="1">
      <alignment horizontal="center"/>
    </xf>
    <xf numFmtId="0" fontId="5" fillId="23" borderId="6" xfId="0" applyFont="1" applyFill="1" applyBorder="1" applyAlignment="1">
      <alignment horizontal="center"/>
    </xf>
    <xf numFmtId="1" fontId="17" fillId="23" borderId="0" xfId="0" applyNumberFormat="1" applyFont="1" applyFill="1" applyBorder="1" applyAlignment="1">
      <alignment horizontal="center" vertical="center"/>
    </xf>
    <xf numFmtId="1" fontId="17" fillId="23" borderId="4" xfId="0" applyNumberFormat="1" applyFont="1" applyFill="1" applyBorder="1" applyAlignment="1">
      <alignment horizontal="center" vertical="center"/>
    </xf>
    <xf numFmtId="1" fontId="17" fillId="23" borderId="2" xfId="0" applyNumberFormat="1" applyFont="1" applyFill="1" applyBorder="1" applyAlignment="1">
      <alignment horizontal="center" vertical="center"/>
    </xf>
    <xf numFmtId="1" fontId="17" fillId="23" borderId="8" xfId="0" applyNumberFormat="1" applyFont="1" applyFill="1" applyBorder="1" applyAlignment="1">
      <alignment horizontal="center" vertical="center"/>
    </xf>
    <xf numFmtId="0" fontId="17" fillId="23" borderId="0" xfId="0" applyFont="1" applyFill="1" applyBorder="1" applyAlignment="1" applyProtection="1">
      <alignment horizontal="center" vertical="center"/>
      <protection locked="0"/>
    </xf>
    <xf numFmtId="0" fontId="17" fillId="23" borderId="4" xfId="0" applyFont="1" applyFill="1" applyBorder="1" applyAlignment="1" applyProtection="1">
      <alignment horizontal="center" vertical="center"/>
      <protection locked="0"/>
    </xf>
    <xf numFmtId="0" fontId="17" fillId="23" borderId="2" xfId="0" applyFont="1" applyFill="1" applyBorder="1" applyAlignment="1" applyProtection="1">
      <alignment horizontal="center" vertical="center"/>
      <protection locked="0"/>
    </xf>
    <xf numFmtId="0" fontId="17" fillId="23" borderId="8" xfId="0" applyFont="1" applyFill="1" applyBorder="1" applyAlignment="1" applyProtection="1">
      <alignment horizontal="center" vertical="center"/>
      <protection locked="0"/>
    </xf>
    <xf numFmtId="0" fontId="1" fillId="24" borderId="9" xfId="0" applyFont="1" applyFill="1" applyBorder="1" applyAlignment="1">
      <alignment horizontal="left" vertical="center" wrapText="1"/>
    </xf>
    <xf numFmtId="0" fontId="1" fillId="24" borderId="10" xfId="0" applyFont="1" applyFill="1" applyBorder="1" applyAlignment="1">
      <alignment horizontal="left" vertical="center" wrapText="1"/>
    </xf>
    <xf numFmtId="164" fontId="17" fillId="23" borderId="0" xfId="0" applyNumberFormat="1" applyFont="1" applyFill="1" applyBorder="1" applyAlignment="1">
      <alignment horizontal="center" vertical="center"/>
    </xf>
    <xf numFmtId="164" fontId="17" fillId="23" borderId="4" xfId="0" applyNumberFormat="1" applyFont="1" applyFill="1" applyBorder="1" applyAlignment="1">
      <alignment horizontal="center" vertical="center"/>
    </xf>
    <xf numFmtId="164" fontId="17" fillId="23" borderId="10" xfId="0" applyNumberFormat="1" applyFont="1" applyFill="1" applyBorder="1" applyAlignment="1">
      <alignment horizontal="center" vertical="center"/>
    </xf>
    <xf numFmtId="164" fontId="17" fillId="23" borderId="11" xfId="0" applyNumberFormat="1" applyFont="1" applyFill="1" applyBorder="1" applyAlignment="1">
      <alignment horizontal="center" vertical="center"/>
    </xf>
    <xf numFmtId="1" fontId="17" fillId="23" borderId="0" xfId="0" applyNumberFormat="1" applyFont="1" applyFill="1" applyBorder="1" applyAlignment="1" applyProtection="1">
      <alignment horizontal="center" vertical="center"/>
      <protection locked="0"/>
    </xf>
    <xf numFmtId="0" fontId="5" fillId="33" borderId="1" xfId="0" applyFont="1" applyFill="1" applyBorder="1" applyAlignment="1">
      <alignment horizontal="center"/>
    </xf>
    <xf numFmtId="0" fontId="5" fillId="33" borderId="6" xfId="0" applyFont="1" applyFill="1" applyBorder="1" applyAlignment="1">
      <alignment horizontal="center"/>
    </xf>
    <xf numFmtId="0" fontId="17" fillId="33" borderId="0" xfId="0" applyFont="1" applyFill="1" applyBorder="1" applyAlignment="1" applyProtection="1">
      <alignment horizontal="center" vertical="center"/>
      <protection locked="0"/>
    </xf>
    <xf numFmtId="0" fontId="17" fillId="33" borderId="4" xfId="0" applyFont="1" applyFill="1" applyBorder="1" applyAlignment="1" applyProtection="1">
      <alignment horizontal="center" vertical="center"/>
      <protection locked="0"/>
    </xf>
    <xf numFmtId="0" fontId="17" fillId="33" borderId="2" xfId="0" applyFont="1" applyFill="1" applyBorder="1" applyAlignment="1" applyProtection="1">
      <alignment horizontal="center" vertical="center"/>
      <protection locked="0"/>
    </xf>
    <xf numFmtId="0" fontId="17" fillId="33" borderId="8" xfId="0" applyFont="1" applyFill="1" applyBorder="1" applyAlignment="1" applyProtection="1">
      <alignment horizontal="center" vertical="center"/>
      <protection locked="0"/>
    </xf>
    <xf numFmtId="0" fontId="13" fillId="19" borderId="12" xfId="0" applyFont="1" applyFill="1" applyBorder="1" applyAlignment="1">
      <alignment horizontal="left" vertical="center"/>
    </xf>
    <xf numFmtId="0" fontId="12" fillId="19" borderId="13" xfId="0" applyFont="1" applyFill="1" applyBorder="1" applyAlignment="1">
      <alignment horizontal="left" vertical="center"/>
    </xf>
    <xf numFmtId="0" fontId="12" fillId="19" borderId="14" xfId="0" applyFont="1" applyFill="1" applyBorder="1" applyAlignment="1">
      <alignment horizontal="left" vertical="center"/>
    </xf>
    <xf numFmtId="0" fontId="1" fillId="32" borderId="5" xfId="0" applyFont="1" applyFill="1" applyBorder="1" applyAlignment="1">
      <alignment horizontal="left" vertical="center" wrapText="1"/>
    </xf>
    <xf numFmtId="0" fontId="1" fillId="32" borderId="1" xfId="0" applyFont="1" applyFill="1" applyBorder="1" applyAlignment="1">
      <alignment horizontal="left" vertical="center" wrapText="1"/>
    </xf>
    <xf numFmtId="0" fontId="1" fillId="32" borderId="3" xfId="0" applyFont="1" applyFill="1" applyBorder="1" applyAlignment="1">
      <alignment horizontal="left" vertical="center" wrapText="1"/>
    </xf>
    <xf numFmtId="0" fontId="1" fillId="32" borderId="0" xfId="0" applyFont="1" applyFill="1" applyBorder="1" applyAlignment="1">
      <alignment horizontal="left" vertical="center" wrapText="1"/>
    </xf>
    <xf numFmtId="0" fontId="1" fillId="32" borderId="7" xfId="0" applyFont="1" applyFill="1" applyBorder="1" applyAlignment="1">
      <alignment horizontal="left" vertical="center" wrapText="1"/>
    </xf>
    <xf numFmtId="0" fontId="1" fillId="32" borderId="2" xfId="0" applyFont="1" applyFill="1" applyBorder="1" applyAlignment="1">
      <alignment horizontal="left" vertical="center" wrapText="1"/>
    </xf>
    <xf numFmtId="1" fontId="17" fillId="33" borderId="0" xfId="0" applyNumberFormat="1" applyFont="1" applyFill="1" applyBorder="1" applyAlignment="1" applyProtection="1">
      <alignment horizontal="center" vertical="center"/>
      <protection locked="0"/>
    </xf>
    <xf numFmtId="0" fontId="1" fillId="21" borderId="5" xfId="0" applyFont="1" applyFill="1" applyBorder="1" applyAlignment="1">
      <alignment horizontal="left" vertical="center" wrapText="1"/>
    </xf>
    <xf numFmtId="0" fontId="1" fillId="21" borderId="1" xfId="0" applyFont="1" applyFill="1" applyBorder="1" applyAlignment="1">
      <alignment horizontal="left" vertical="center" wrapText="1"/>
    </xf>
    <xf numFmtId="0" fontId="1" fillId="21" borderId="3" xfId="0" applyFont="1" applyFill="1" applyBorder="1" applyAlignment="1">
      <alignment horizontal="left" vertical="center" wrapText="1"/>
    </xf>
    <xf numFmtId="0" fontId="1" fillId="21" borderId="0" xfId="0" applyFont="1" applyFill="1" applyBorder="1" applyAlignment="1">
      <alignment horizontal="left" vertical="center" wrapText="1"/>
    </xf>
    <xf numFmtId="0" fontId="1" fillId="21" borderId="7" xfId="0" applyFont="1" applyFill="1" applyBorder="1" applyAlignment="1">
      <alignment horizontal="left" vertical="center" wrapText="1"/>
    </xf>
    <xf numFmtId="0" fontId="1" fillId="21" borderId="2" xfId="0" applyFont="1" applyFill="1" applyBorder="1" applyAlignment="1">
      <alignment horizontal="left" vertical="center" wrapText="1"/>
    </xf>
    <xf numFmtId="0" fontId="5" fillId="20" borderId="1" xfId="0" applyFont="1" applyFill="1" applyBorder="1" applyAlignment="1">
      <alignment horizontal="center"/>
    </xf>
    <xf numFmtId="0" fontId="5" fillId="20" borderId="6" xfId="0" applyFont="1" applyFill="1" applyBorder="1" applyAlignment="1">
      <alignment horizontal="center"/>
    </xf>
    <xf numFmtId="0" fontId="12" fillId="10" borderId="15" xfId="0" applyFont="1" applyFill="1" applyBorder="1" applyAlignment="1">
      <alignment horizontal="center" vertical="center" textRotation="90"/>
    </xf>
    <xf numFmtId="0" fontId="12" fillId="10" borderId="16" xfId="0" applyFont="1" applyFill="1" applyBorder="1" applyAlignment="1">
      <alignment horizontal="center" vertical="center" textRotation="90"/>
    </xf>
    <xf numFmtId="0" fontId="12" fillId="10" borderId="17" xfId="0" applyFont="1" applyFill="1" applyBorder="1" applyAlignment="1">
      <alignment horizontal="center" vertical="center" textRotation="90"/>
    </xf>
    <xf numFmtId="0" fontId="10" fillId="21" borderId="5" xfId="0" applyFont="1" applyFill="1" applyBorder="1" applyAlignment="1">
      <alignment horizontal="left" vertical="center" wrapText="1"/>
    </xf>
    <xf numFmtId="0" fontId="1" fillId="21" borderId="9" xfId="0" applyFont="1" applyFill="1" applyBorder="1" applyAlignment="1">
      <alignment horizontal="left" vertical="center" wrapText="1"/>
    </xf>
    <xf numFmtId="0" fontId="1" fillId="21" borderId="10" xfId="0" applyFont="1" applyFill="1" applyBorder="1" applyAlignment="1">
      <alignment horizontal="left" vertical="center" wrapText="1"/>
    </xf>
    <xf numFmtId="0" fontId="17" fillId="20" borderId="0" xfId="0" applyFont="1" applyFill="1" applyBorder="1" applyAlignment="1" applyProtection="1">
      <alignment horizontal="center" vertical="center"/>
      <protection locked="0"/>
    </xf>
    <xf numFmtId="0" fontId="17" fillId="20" borderId="4" xfId="0" applyFont="1" applyFill="1" applyBorder="1" applyAlignment="1" applyProtection="1">
      <alignment horizontal="center" vertical="center"/>
      <protection locked="0"/>
    </xf>
    <xf numFmtId="0" fontId="17" fillId="20" borderId="10" xfId="0" applyFont="1" applyFill="1" applyBorder="1" applyAlignment="1" applyProtection="1">
      <alignment horizontal="center" vertical="center"/>
      <protection locked="0"/>
    </xf>
    <xf numFmtId="0" fontId="17" fillId="20" borderId="11" xfId="0" applyFont="1" applyFill="1" applyBorder="1" applyAlignment="1" applyProtection="1">
      <alignment horizontal="center" vertical="center"/>
      <protection locked="0"/>
    </xf>
    <xf numFmtId="0" fontId="1" fillId="22" borderId="5" xfId="0" applyFont="1" applyFill="1" applyBorder="1" applyAlignment="1">
      <alignment horizontal="left" vertical="center" wrapText="1"/>
    </xf>
    <xf numFmtId="0" fontId="1" fillId="22" borderId="1" xfId="0" applyFont="1" applyFill="1" applyBorder="1" applyAlignment="1">
      <alignment horizontal="left" vertical="center" wrapText="1"/>
    </xf>
    <xf numFmtId="0" fontId="1" fillId="22" borderId="3" xfId="0" applyFont="1" applyFill="1" applyBorder="1" applyAlignment="1">
      <alignment horizontal="left" vertical="center" wrapText="1"/>
    </xf>
    <xf numFmtId="0" fontId="1" fillId="22" borderId="0" xfId="0" applyFont="1" applyFill="1" applyBorder="1" applyAlignment="1">
      <alignment horizontal="left" vertical="center" wrapText="1"/>
    </xf>
    <xf numFmtId="0" fontId="1" fillId="22" borderId="7" xfId="0" applyFont="1" applyFill="1" applyBorder="1" applyAlignment="1">
      <alignment horizontal="left" vertical="center" wrapText="1"/>
    </xf>
    <xf numFmtId="0" fontId="1" fillId="22" borderId="2" xfId="0" applyFont="1" applyFill="1" applyBorder="1" applyAlignment="1">
      <alignment horizontal="left" vertical="center" wrapText="1"/>
    </xf>
    <xf numFmtId="0" fontId="5" fillId="18" borderId="1" xfId="0" applyFont="1" applyFill="1" applyBorder="1" applyAlignment="1">
      <alignment horizontal="center"/>
    </xf>
    <xf numFmtId="0" fontId="5" fillId="18" borderId="6" xfId="0" applyFont="1" applyFill="1" applyBorder="1" applyAlignment="1">
      <alignment horizontal="center"/>
    </xf>
    <xf numFmtId="164" fontId="17" fillId="18" borderId="0" xfId="0" applyNumberFormat="1" applyFont="1" applyFill="1" applyBorder="1" applyAlignment="1" applyProtection="1">
      <alignment horizontal="center" vertical="center"/>
      <protection locked="0"/>
    </xf>
    <xf numFmtId="164" fontId="17" fillId="18" borderId="4" xfId="0" applyNumberFormat="1" applyFont="1" applyFill="1" applyBorder="1" applyAlignment="1" applyProtection="1">
      <alignment horizontal="center" vertical="center"/>
      <protection locked="0"/>
    </xf>
    <xf numFmtId="164" fontId="17" fillId="18" borderId="2" xfId="0" applyNumberFormat="1" applyFont="1" applyFill="1" applyBorder="1" applyAlignment="1" applyProtection="1">
      <alignment horizontal="center" vertical="center"/>
      <protection locked="0"/>
    </xf>
    <xf numFmtId="164" fontId="17" fillId="18" borderId="8" xfId="0" applyNumberFormat="1" applyFont="1" applyFill="1" applyBorder="1" applyAlignment="1" applyProtection="1">
      <alignment horizontal="center" vertical="center"/>
      <protection locked="0"/>
    </xf>
    <xf numFmtId="0" fontId="10" fillId="22" borderId="5" xfId="0" applyFont="1" applyFill="1" applyBorder="1" applyAlignment="1">
      <alignment horizontal="left" vertical="center" wrapText="1"/>
    </xf>
    <xf numFmtId="0" fontId="1" fillId="22" borderId="9" xfId="0" applyFont="1" applyFill="1" applyBorder="1" applyAlignment="1">
      <alignment horizontal="left" vertical="center" wrapText="1"/>
    </xf>
    <xf numFmtId="0" fontId="1" fillId="22" borderId="10" xfId="0" applyFont="1" applyFill="1" applyBorder="1" applyAlignment="1">
      <alignment horizontal="left" vertical="center" wrapText="1"/>
    </xf>
    <xf numFmtId="0" fontId="26" fillId="18" borderId="0" xfId="0" applyFont="1" applyFill="1" applyBorder="1" applyAlignment="1" applyProtection="1">
      <alignment horizontal="center" vertical="center"/>
      <protection locked="0"/>
    </xf>
    <xf numFmtId="0" fontId="26" fillId="18" borderId="4" xfId="0" applyFont="1" applyFill="1" applyBorder="1" applyAlignment="1" applyProtection="1">
      <alignment horizontal="center" vertical="center"/>
      <protection locked="0"/>
    </xf>
    <xf numFmtId="0" fontId="26" fillId="18" borderId="10" xfId="0" applyFont="1" applyFill="1" applyBorder="1" applyAlignment="1" applyProtection="1">
      <alignment horizontal="center" vertical="center"/>
      <protection locked="0"/>
    </xf>
    <xf numFmtId="0" fontId="26" fillId="18" borderId="11" xfId="0" applyFont="1" applyFill="1" applyBorder="1" applyAlignment="1" applyProtection="1">
      <alignment horizontal="center" vertical="center"/>
      <protection locked="0"/>
    </xf>
    <xf numFmtId="164" fontId="17" fillId="20" borderId="0" xfId="0" applyNumberFormat="1" applyFont="1" applyFill="1" applyBorder="1" applyAlignment="1" applyProtection="1">
      <alignment horizontal="center" vertical="center"/>
      <protection locked="0"/>
    </xf>
    <xf numFmtId="164" fontId="17" fillId="20" borderId="4" xfId="0" applyNumberFormat="1" applyFont="1" applyFill="1" applyBorder="1" applyAlignment="1" applyProtection="1">
      <alignment horizontal="center" vertical="center"/>
      <protection locked="0"/>
    </xf>
    <xf numFmtId="164" fontId="17" fillId="20" borderId="2" xfId="0" applyNumberFormat="1" applyFont="1" applyFill="1" applyBorder="1" applyAlignment="1" applyProtection="1">
      <alignment horizontal="center" vertical="center"/>
      <protection locked="0"/>
    </xf>
    <xf numFmtId="164" fontId="17" fillId="20" borderId="8" xfId="0" applyNumberFormat="1" applyFont="1" applyFill="1" applyBorder="1" applyAlignment="1" applyProtection="1">
      <alignment horizontal="center" vertical="center"/>
      <protection locked="0"/>
    </xf>
    <xf numFmtId="0" fontId="13" fillId="16" borderId="12" xfId="0" applyFont="1" applyFill="1" applyBorder="1" applyAlignment="1">
      <alignment horizontal="left" vertical="center"/>
    </xf>
    <xf numFmtId="0" fontId="13" fillId="16" borderId="13" xfId="0" applyFont="1" applyFill="1" applyBorder="1" applyAlignment="1">
      <alignment horizontal="left" vertical="center"/>
    </xf>
    <xf numFmtId="0" fontId="13" fillId="16" borderId="14" xfId="0" applyFont="1" applyFill="1" applyBorder="1" applyAlignment="1">
      <alignment horizontal="left" vertical="center"/>
    </xf>
    <xf numFmtId="0" fontId="28" fillId="17" borderId="15" xfId="0" applyFont="1" applyFill="1" applyBorder="1" applyAlignment="1">
      <alignment horizontal="center" vertical="center" textRotation="90" wrapText="1"/>
    </xf>
    <xf numFmtId="0" fontId="28" fillId="17" borderId="16" xfId="0" applyFont="1" applyFill="1" applyBorder="1" applyAlignment="1">
      <alignment horizontal="center" vertical="center" textRotation="90" wrapText="1"/>
    </xf>
    <xf numFmtId="0" fontId="28" fillId="17" borderId="17" xfId="0" applyFont="1" applyFill="1" applyBorder="1" applyAlignment="1">
      <alignment horizontal="center" vertical="center" textRotation="90" wrapText="1"/>
    </xf>
    <xf numFmtId="0" fontId="12" fillId="8" borderId="15" xfId="0" applyFont="1" applyFill="1" applyBorder="1" applyAlignment="1">
      <alignment horizontal="center" vertical="center" textRotation="90"/>
    </xf>
    <xf numFmtId="0" fontId="12" fillId="8" borderId="16" xfId="0" applyFont="1" applyFill="1" applyBorder="1" applyAlignment="1">
      <alignment horizontal="center" vertical="center" textRotation="90"/>
    </xf>
    <xf numFmtId="0" fontId="12" fillId="8" borderId="17" xfId="0" applyFont="1" applyFill="1" applyBorder="1" applyAlignment="1">
      <alignment horizontal="center" vertical="center" textRotation="90"/>
    </xf>
    <xf numFmtId="0" fontId="34" fillId="36" borderId="12" xfId="0" applyFont="1" applyFill="1" applyBorder="1" applyAlignment="1">
      <alignment horizontal="left" vertical="center"/>
    </xf>
    <xf numFmtId="0" fontId="34" fillId="36" borderId="13" xfId="0" applyFont="1" applyFill="1" applyBorder="1" applyAlignment="1">
      <alignment horizontal="left" vertical="center"/>
    </xf>
    <xf numFmtId="0" fontId="34" fillId="36" borderId="14" xfId="0" applyFont="1" applyFill="1" applyBorder="1" applyAlignment="1">
      <alignment horizontal="left" vertical="center"/>
    </xf>
    <xf numFmtId="0" fontId="35" fillId="3" borderId="1" xfId="0" applyFont="1" applyFill="1" applyBorder="1" applyAlignment="1">
      <alignment horizontal="center"/>
    </xf>
    <xf numFmtId="0" fontId="35" fillId="3" borderId="6" xfId="0" applyFont="1" applyFill="1" applyBorder="1" applyAlignment="1">
      <alignment horizontal="center"/>
    </xf>
    <xf numFmtId="1" fontId="17" fillId="3" borderId="0" xfId="0" applyNumberFormat="1" applyFont="1" applyFill="1" applyBorder="1" applyAlignment="1" applyProtection="1">
      <alignment horizontal="center" vertical="center"/>
      <protection locked="0"/>
    </xf>
    <xf numFmtId="0" fontId="1" fillId="2" borderId="9" xfId="0" applyFont="1" applyFill="1" applyBorder="1" applyAlignment="1">
      <alignment horizontal="left" vertical="center" wrapText="1"/>
    </xf>
    <xf numFmtId="0" fontId="1" fillId="2" borderId="10" xfId="0" applyFont="1" applyFill="1" applyBorder="1" applyAlignment="1">
      <alignment horizontal="left" vertical="center" wrapText="1"/>
    </xf>
    <xf numFmtId="0" fontId="17" fillId="3" borderId="10" xfId="0" applyFont="1" applyFill="1" applyBorder="1" applyAlignment="1" applyProtection="1">
      <alignment horizontal="center" vertical="center"/>
      <protection locked="0"/>
    </xf>
    <xf numFmtId="0" fontId="17" fillId="3" borderId="11" xfId="0" applyFont="1" applyFill="1" applyBorder="1" applyAlignment="1" applyProtection="1">
      <alignment horizontal="center" vertical="center"/>
      <protection locked="0"/>
    </xf>
    <xf numFmtId="1" fontId="17" fillId="35" borderId="0" xfId="0" applyNumberFormat="1" applyFont="1" applyFill="1" applyBorder="1" applyAlignment="1" applyProtection="1">
      <alignment horizontal="center" vertical="center"/>
      <protection locked="0"/>
    </xf>
    <xf numFmtId="0" fontId="17" fillId="35" borderId="4" xfId="0" applyFont="1" applyFill="1" applyBorder="1" applyAlignment="1" applyProtection="1">
      <alignment horizontal="center" vertical="center"/>
      <protection locked="0"/>
    </xf>
    <xf numFmtId="0" fontId="17" fillId="35" borderId="2" xfId="0" applyFont="1" applyFill="1" applyBorder="1" applyAlignment="1" applyProtection="1">
      <alignment horizontal="center" vertical="center"/>
      <protection locked="0"/>
    </xf>
    <xf numFmtId="0" fontId="17" fillId="35" borderId="8" xfId="0" applyFont="1" applyFill="1" applyBorder="1" applyAlignment="1" applyProtection="1">
      <alignment horizontal="center" vertical="center"/>
      <protection locked="0"/>
    </xf>
    <xf numFmtId="0" fontId="1" fillId="29" borderId="5" xfId="0" applyFont="1" applyFill="1" applyBorder="1" applyAlignment="1">
      <alignment horizontal="left" vertical="center" wrapText="1"/>
    </xf>
    <xf numFmtId="0" fontId="1" fillId="29" borderId="1" xfId="0" applyFont="1" applyFill="1" applyBorder="1" applyAlignment="1">
      <alignment horizontal="left" vertical="center" wrapText="1"/>
    </xf>
    <xf numFmtId="0" fontId="1" fillId="29" borderId="3" xfId="0" applyFont="1" applyFill="1" applyBorder="1" applyAlignment="1">
      <alignment horizontal="left" vertical="center" wrapText="1"/>
    </xf>
    <xf numFmtId="0" fontId="1" fillId="29" borderId="0" xfId="0" applyFont="1" applyFill="1" applyBorder="1" applyAlignment="1">
      <alignment horizontal="left" vertical="center" wrapText="1"/>
    </xf>
    <xf numFmtId="0" fontId="1" fillId="29" borderId="7" xfId="0" applyFont="1" applyFill="1" applyBorder="1" applyAlignment="1">
      <alignment horizontal="left" vertical="center" wrapText="1"/>
    </xf>
    <xf numFmtId="0" fontId="1" fillId="29" borderId="2" xfId="0" applyFont="1" applyFill="1" applyBorder="1" applyAlignment="1">
      <alignment horizontal="left" vertical="center" wrapText="1"/>
    </xf>
    <xf numFmtId="0" fontId="5" fillId="35" borderId="1" xfId="0" applyFont="1" applyFill="1" applyBorder="1" applyAlignment="1">
      <alignment horizontal="center"/>
    </xf>
    <xf numFmtId="0" fontId="5" fillId="35" borderId="6" xfId="0" applyFont="1" applyFill="1" applyBorder="1" applyAlignment="1">
      <alignment horizontal="center"/>
    </xf>
    <xf numFmtId="0" fontId="17" fillId="35" borderId="0" xfId="0" applyFont="1" applyFill="1" applyBorder="1" applyAlignment="1" applyProtection="1">
      <alignment horizontal="center" vertical="center"/>
      <protection locked="0"/>
    </xf>
    <xf numFmtId="0" fontId="1" fillId="29" borderId="9" xfId="0" applyFont="1" applyFill="1" applyBorder="1" applyAlignment="1">
      <alignment horizontal="left" vertical="center" wrapText="1"/>
    </xf>
    <xf numFmtId="0" fontId="1" fillId="29" borderId="10" xfId="0" applyFont="1" applyFill="1" applyBorder="1" applyAlignment="1">
      <alignment horizontal="left" vertical="center" wrapText="1"/>
    </xf>
    <xf numFmtId="164" fontId="17" fillId="35" borderId="0" xfId="0" applyNumberFormat="1" applyFont="1" applyFill="1" applyBorder="1" applyAlignment="1">
      <alignment horizontal="center" vertical="center"/>
    </xf>
    <xf numFmtId="164" fontId="17" fillId="35" borderId="4" xfId="0" applyNumberFormat="1" applyFont="1" applyFill="1" applyBorder="1" applyAlignment="1">
      <alignment horizontal="center" vertical="center"/>
    </xf>
    <xf numFmtId="164" fontId="17" fillId="35" borderId="10" xfId="0" applyNumberFormat="1" applyFont="1" applyFill="1" applyBorder="1" applyAlignment="1">
      <alignment horizontal="center" vertical="center"/>
    </xf>
    <xf numFmtId="164" fontId="17" fillId="35" borderId="11" xfId="0" applyNumberFormat="1" applyFont="1" applyFill="1" applyBorder="1" applyAlignment="1">
      <alignment horizontal="center" vertical="center"/>
    </xf>
    <xf numFmtId="0" fontId="13" fillId="36" borderId="12" xfId="0" applyFont="1" applyFill="1" applyBorder="1" applyAlignment="1">
      <alignment horizontal="left" vertical="center"/>
    </xf>
    <xf numFmtId="0" fontId="12" fillId="36" borderId="13" xfId="0" applyFont="1" applyFill="1" applyBorder="1" applyAlignment="1">
      <alignment horizontal="left" vertical="center"/>
    </xf>
    <xf numFmtId="0" fontId="12" fillId="36" borderId="14" xfId="0" applyFont="1" applyFill="1" applyBorder="1" applyAlignment="1">
      <alignment horizontal="left" vertical="center"/>
    </xf>
    <xf numFmtId="2" fontId="17" fillId="35" borderId="0" xfId="0" applyNumberFormat="1" applyFont="1" applyFill="1" applyBorder="1" applyAlignment="1" applyProtection="1">
      <alignment horizontal="center" vertical="center"/>
      <protection locked="0"/>
    </xf>
    <xf numFmtId="2" fontId="17" fillId="35" borderId="4" xfId="0" applyNumberFormat="1" applyFont="1" applyFill="1" applyBorder="1" applyAlignment="1" applyProtection="1">
      <alignment horizontal="center" vertical="center"/>
      <protection locked="0"/>
    </xf>
    <xf numFmtId="2" fontId="17" fillId="35" borderId="2" xfId="0" applyNumberFormat="1" applyFont="1" applyFill="1" applyBorder="1" applyAlignment="1" applyProtection="1">
      <alignment horizontal="center" vertical="center"/>
      <protection locked="0"/>
    </xf>
    <xf numFmtId="2" fontId="17" fillId="35" borderId="8" xfId="0" applyNumberFormat="1" applyFont="1" applyFill="1" applyBorder="1" applyAlignment="1" applyProtection="1">
      <alignment horizontal="center" vertical="center"/>
      <protection locked="0"/>
    </xf>
    <xf numFmtId="0" fontId="12" fillId="28" borderId="15" xfId="0" applyFont="1" applyFill="1" applyBorder="1" applyAlignment="1">
      <alignment horizontal="center" vertical="center" textRotation="90"/>
    </xf>
    <xf numFmtId="0" fontId="12" fillId="28" borderId="16" xfId="0" applyFont="1" applyFill="1" applyBorder="1" applyAlignment="1">
      <alignment horizontal="center" vertical="center" textRotation="90"/>
    </xf>
    <xf numFmtId="0" fontId="12" fillId="28" borderId="17" xfId="0" applyFont="1" applyFill="1" applyBorder="1" applyAlignment="1">
      <alignment horizontal="center" vertical="center" textRotation="90"/>
    </xf>
    <xf numFmtId="0" fontId="34" fillId="17" borderId="12" xfId="0" applyFont="1" applyFill="1" applyBorder="1" applyAlignment="1">
      <alignment horizontal="left" vertical="center"/>
    </xf>
    <xf numFmtId="0" fontId="34" fillId="17" borderId="13" xfId="0" applyFont="1" applyFill="1" applyBorder="1" applyAlignment="1">
      <alignment horizontal="left" vertical="center"/>
    </xf>
    <xf numFmtId="0" fontId="34" fillId="17" borderId="14" xfId="0" applyFont="1" applyFill="1" applyBorder="1" applyAlignment="1">
      <alignment horizontal="left" vertical="center"/>
    </xf>
    <xf numFmtId="0" fontId="1" fillId="37" borderId="5" xfId="0" applyFont="1" applyFill="1" applyBorder="1" applyAlignment="1">
      <alignment horizontal="left" vertical="center" wrapText="1"/>
    </xf>
    <xf numFmtId="0" fontId="1" fillId="37" borderId="1" xfId="0" applyFont="1" applyFill="1" applyBorder="1" applyAlignment="1">
      <alignment horizontal="left" vertical="center" wrapText="1"/>
    </xf>
    <xf numFmtId="0" fontId="1" fillId="37" borderId="3" xfId="0" applyFont="1" applyFill="1" applyBorder="1" applyAlignment="1">
      <alignment horizontal="left" vertical="center" wrapText="1"/>
    </xf>
    <xf numFmtId="0" fontId="1" fillId="37" borderId="0" xfId="0" applyFont="1" applyFill="1" applyBorder="1" applyAlignment="1">
      <alignment horizontal="left" vertical="center" wrapText="1"/>
    </xf>
    <xf numFmtId="0" fontId="1" fillId="37" borderId="7" xfId="0" applyFont="1" applyFill="1" applyBorder="1" applyAlignment="1">
      <alignment horizontal="left" vertical="center" wrapText="1"/>
    </xf>
    <xf numFmtId="0" fontId="1" fillId="37" borderId="2" xfId="0" applyFont="1" applyFill="1" applyBorder="1" applyAlignment="1">
      <alignment horizontal="left" vertical="center" wrapText="1"/>
    </xf>
    <xf numFmtId="0" fontId="35" fillId="38" borderId="1" xfId="0" applyFont="1" applyFill="1" applyBorder="1" applyAlignment="1">
      <alignment horizontal="center"/>
    </xf>
    <xf numFmtId="0" fontId="35" fillId="38" borderId="6" xfId="0" applyFont="1" applyFill="1" applyBorder="1" applyAlignment="1">
      <alignment horizontal="center"/>
    </xf>
    <xf numFmtId="1" fontId="17" fillId="38" borderId="0" xfId="0" applyNumberFormat="1" applyFont="1" applyFill="1" applyBorder="1" applyAlignment="1" applyProtection="1">
      <alignment horizontal="center" vertical="center"/>
      <protection locked="0"/>
    </xf>
    <xf numFmtId="0" fontId="17" fillId="38" borderId="4" xfId="0" applyFont="1" applyFill="1" applyBorder="1" applyAlignment="1" applyProtection="1">
      <alignment horizontal="center" vertical="center"/>
      <protection locked="0"/>
    </xf>
    <xf numFmtId="0" fontId="17" fillId="38" borderId="2" xfId="0" applyFont="1" applyFill="1" applyBorder="1" applyAlignment="1" applyProtection="1">
      <alignment horizontal="center" vertical="center"/>
      <protection locked="0"/>
    </xf>
    <xf numFmtId="0" fontId="17" fillId="38" borderId="8" xfId="0" applyFont="1" applyFill="1" applyBorder="1" applyAlignment="1" applyProtection="1">
      <alignment horizontal="center" vertical="center"/>
      <protection locked="0"/>
    </xf>
    <xf numFmtId="0" fontId="1" fillId="37" borderId="9" xfId="0" applyFont="1" applyFill="1" applyBorder="1" applyAlignment="1">
      <alignment horizontal="left" vertical="center" wrapText="1"/>
    </xf>
    <xf numFmtId="0" fontId="1" fillId="37" borderId="10" xfId="0" applyFont="1" applyFill="1" applyBorder="1" applyAlignment="1">
      <alignment horizontal="left" vertical="center" wrapText="1"/>
    </xf>
    <xf numFmtId="0" fontId="5" fillId="38" borderId="1" xfId="0" applyFont="1" applyFill="1" applyBorder="1" applyAlignment="1">
      <alignment horizontal="center"/>
    </xf>
    <xf numFmtId="0" fontId="5" fillId="38" borderId="6" xfId="0" applyFont="1" applyFill="1" applyBorder="1" applyAlignment="1">
      <alignment horizontal="center"/>
    </xf>
    <xf numFmtId="0" fontId="17" fillId="38" borderId="0" xfId="0" applyFont="1" applyFill="1" applyBorder="1" applyAlignment="1" applyProtection="1">
      <alignment horizontal="center" vertical="center"/>
      <protection locked="0"/>
    </xf>
    <xf numFmtId="0" fontId="17" fillId="38" borderId="10" xfId="0" applyFont="1" applyFill="1" applyBorder="1" applyAlignment="1" applyProtection="1">
      <alignment horizontal="center" vertical="center"/>
      <protection locked="0"/>
    </xf>
    <xf numFmtId="0" fontId="17" fillId="38" borderId="11" xfId="0" applyFont="1" applyFill="1" applyBorder="1" applyAlignment="1" applyProtection="1">
      <alignment horizontal="center" vertical="center"/>
      <protection locked="0"/>
    </xf>
    <xf numFmtId="1" fontId="17" fillId="18" borderId="0" xfId="0" applyNumberFormat="1" applyFont="1" applyFill="1" applyBorder="1" applyAlignment="1" applyProtection="1">
      <alignment horizontal="center" vertical="center"/>
      <protection locked="0"/>
    </xf>
    <xf numFmtId="0" fontId="17" fillId="18" borderId="4" xfId="0" applyFont="1" applyFill="1" applyBorder="1" applyAlignment="1" applyProtection="1">
      <alignment horizontal="center" vertical="center"/>
      <protection locked="0"/>
    </xf>
    <xf numFmtId="0" fontId="17" fillId="18" borderId="2" xfId="0" applyFont="1" applyFill="1" applyBorder="1" applyAlignment="1" applyProtection="1">
      <alignment horizontal="center" vertical="center"/>
      <protection locked="0"/>
    </xf>
    <xf numFmtId="0" fontId="17" fillId="18" borderId="8" xfId="0" applyFont="1" applyFill="1" applyBorder="1" applyAlignment="1" applyProtection="1">
      <alignment horizontal="center" vertical="center"/>
      <protection locked="0"/>
    </xf>
    <xf numFmtId="0" fontId="17" fillId="18" borderId="0" xfId="0" applyFont="1" applyFill="1" applyBorder="1" applyAlignment="1" applyProtection="1">
      <alignment horizontal="center" vertical="center"/>
      <protection locked="0"/>
    </xf>
    <xf numFmtId="164" fontId="17" fillId="18" borderId="0" xfId="0" applyNumberFormat="1" applyFont="1" applyFill="1" applyBorder="1" applyAlignment="1">
      <alignment horizontal="center" vertical="center"/>
    </xf>
    <xf numFmtId="164" fontId="17" fillId="18" borderId="4" xfId="0" applyNumberFormat="1" applyFont="1" applyFill="1" applyBorder="1" applyAlignment="1">
      <alignment horizontal="center" vertical="center"/>
    </xf>
    <xf numFmtId="164" fontId="17" fillId="18" borderId="10" xfId="0" applyNumberFormat="1" applyFont="1" applyFill="1" applyBorder="1" applyAlignment="1">
      <alignment horizontal="center" vertical="center"/>
    </xf>
    <xf numFmtId="164" fontId="17" fillId="18" borderId="11" xfId="0" applyNumberFormat="1" applyFont="1" applyFill="1" applyBorder="1" applyAlignment="1">
      <alignment horizontal="center" vertical="center"/>
    </xf>
    <xf numFmtId="0" fontId="13" fillId="17" borderId="12" xfId="0" applyFont="1" applyFill="1" applyBorder="1" applyAlignment="1">
      <alignment horizontal="left" vertical="center"/>
    </xf>
    <xf numFmtId="0" fontId="12" fillId="17" borderId="13" xfId="0" applyFont="1" applyFill="1" applyBorder="1" applyAlignment="1">
      <alignment horizontal="left" vertical="center"/>
    </xf>
    <xf numFmtId="0" fontId="12" fillId="17" borderId="14" xfId="0" applyFont="1" applyFill="1" applyBorder="1" applyAlignment="1">
      <alignment horizontal="left" vertical="center"/>
    </xf>
    <xf numFmtId="1" fontId="17" fillId="18" borderId="0" xfId="0" applyNumberFormat="1" applyFont="1" applyFill="1" applyBorder="1" applyAlignment="1">
      <alignment horizontal="center" vertical="center"/>
    </xf>
    <xf numFmtId="1" fontId="17" fillId="18" borderId="4" xfId="0" applyNumberFormat="1" applyFont="1" applyFill="1" applyBorder="1" applyAlignment="1">
      <alignment horizontal="center" vertical="center"/>
    </xf>
    <xf numFmtId="1" fontId="17" fillId="18" borderId="2" xfId="0" applyNumberFormat="1" applyFont="1" applyFill="1" applyBorder="1" applyAlignment="1">
      <alignment horizontal="center" vertical="center"/>
    </xf>
    <xf numFmtId="1" fontId="17" fillId="18" borderId="8" xfId="0" applyNumberFormat="1" applyFont="1" applyFill="1" applyBorder="1" applyAlignment="1">
      <alignment horizontal="center" vertical="center"/>
    </xf>
    <xf numFmtId="0" fontId="12" fillId="40" borderId="15" xfId="0" applyFont="1" applyFill="1" applyBorder="1" applyAlignment="1">
      <alignment horizontal="center" vertical="center" textRotation="90"/>
    </xf>
    <xf numFmtId="0" fontId="12" fillId="40" borderId="16" xfId="0" applyFont="1" applyFill="1" applyBorder="1" applyAlignment="1">
      <alignment horizontal="center" vertical="center" textRotation="90"/>
    </xf>
    <xf numFmtId="0" fontId="12" fillId="40" borderId="17" xfId="0" applyFont="1" applyFill="1" applyBorder="1" applyAlignment="1">
      <alignment horizontal="center" vertical="center" textRotation="90"/>
    </xf>
    <xf numFmtId="0" fontId="34" fillId="39" borderId="12" xfId="0" applyFont="1" applyFill="1" applyBorder="1" applyAlignment="1">
      <alignment horizontal="left" vertical="center"/>
    </xf>
    <xf numFmtId="0" fontId="34" fillId="39" borderId="13" xfId="0" applyFont="1" applyFill="1" applyBorder="1" applyAlignment="1">
      <alignment horizontal="left" vertical="center"/>
    </xf>
    <xf numFmtId="0" fontId="34" fillId="39" borderId="14" xfId="0" applyFont="1" applyFill="1" applyBorder="1" applyAlignment="1">
      <alignment horizontal="left" vertical="center"/>
    </xf>
    <xf numFmtId="0" fontId="1" fillId="34" borderId="5" xfId="0" applyFont="1" applyFill="1" applyBorder="1" applyAlignment="1">
      <alignment horizontal="left" vertical="center" wrapText="1"/>
    </xf>
    <xf numFmtId="0" fontId="1" fillId="34" borderId="1" xfId="0" applyFont="1" applyFill="1" applyBorder="1" applyAlignment="1">
      <alignment horizontal="left" vertical="center" wrapText="1"/>
    </xf>
    <xf numFmtId="0" fontId="1" fillId="34" borderId="3" xfId="0" applyFont="1" applyFill="1" applyBorder="1" applyAlignment="1">
      <alignment horizontal="left" vertical="center" wrapText="1"/>
    </xf>
    <xf numFmtId="0" fontId="1" fillId="34" borderId="0" xfId="0" applyFont="1" applyFill="1" applyBorder="1" applyAlignment="1">
      <alignment horizontal="left" vertical="center" wrapText="1"/>
    </xf>
    <xf numFmtId="0" fontId="1" fillId="34" borderId="7" xfId="0" applyFont="1" applyFill="1" applyBorder="1" applyAlignment="1">
      <alignment horizontal="left" vertical="center" wrapText="1"/>
    </xf>
    <xf numFmtId="0" fontId="1" fillId="34" borderId="2" xfId="0" applyFont="1" applyFill="1" applyBorder="1" applyAlignment="1">
      <alignment horizontal="left" vertical="center" wrapText="1"/>
    </xf>
    <xf numFmtId="0" fontId="35" fillId="41" borderId="1" xfId="0" applyFont="1" applyFill="1" applyBorder="1" applyAlignment="1">
      <alignment horizontal="center"/>
    </xf>
    <xf numFmtId="0" fontId="35" fillId="41" borderId="6" xfId="0" applyFont="1" applyFill="1" applyBorder="1" applyAlignment="1">
      <alignment horizontal="center"/>
    </xf>
    <xf numFmtId="1" fontId="17" fillId="41" borderId="0" xfId="0" applyNumberFormat="1" applyFont="1" applyFill="1" applyBorder="1" applyAlignment="1" applyProtection="1">
      <alignment horizontal="center" vertical="center"/>
      <protection locked="0"/>
    </xf>
    <xf numFmtId="0" fontId="17" fillId="41" borderId="4" xfId="0" applyFont="1" applyFill="1" applyBorder="1" applyAlignment="1" applyProtection="1">
      <alignment horizontal="center" vertical="center"/>
      <protection locked="0"/>
    </xf>
    <xf numFmtId="0" fontId="17" fillId="41" borderId="2" xfId="0" applyFont="1" applyFill="1" applyBorder="1" applyAlignment="1" applyProtection="1">
      <alignment horizontal="center" vertical="center"/>
      <protection locked="0"/>
    </xf>
    <xf numFmtId="0" fontId="17" fillId="41" borderId="8" xfId="0" applyFont="1" applyFill="1" applyBorder="1" applyAlignment="1" applyProtection="1">
      <alignment horizontal="center" vertical="center"/>
      <protection locked="0"/>
    </xf>
    <xf numFmtId="0" fontId="1" fillId="34" borderId="9" xfId="0" applyFont="1" applyFill="1" applyBorder="1" applyAlignment="1">
      <alignment horizontal="left" vertical="center" wrapText="1"/>
    </xf>
    <xf numFmtId="0" fontId="1" fillId="34" borderId="10" xfId="0" applyFont="1" applyFill="1" applyBorder="1" applyAlignment="1">
      <alignment horizontal="left" vertical="center" wrapText="1"/>
    </xf>
    <xf numFmtId="0" fontId="5" fillId="41" borderId="1" xfId="0" applyFont="1" applyFill="1" applyBorder="1" applyAlignment="1">
      <alignment horizontal="center"/>
    </xf>
    <xf numFmtId="0" fontId="5" fillId="41" borderId="6" xfId="0" applyFont="1" applyFill="1" applyBorder="1" applyAlignment="1">
      <alignment horizontal="center"/>
    </xf>
    <xf numFmtId="0" fontId="17" fillId="41" borderId="0" xfId="0" applyFont="1" applyFill="1" applyBorder="1" applyAlignment="1" applyProtection="1">
      <alignment horizontal="center" vertical="center"/>
      <protection locked="0"/>
    </xf>
    <xf numFmtId="0" fontId="17" fillId="41" borderId="10" xfId="0" applyFont="1" applyFill="1" applyBorder="1" applyAlignment="1" applyProtection="1">
      <alignment horizontal="center" vertical="center"/>
      <protection locked="0"/>
    </xf>
    <xf numFmtId="0" fontId="17" fillId="41" borderId="11" xfId="0" applyFont="1" applyFill="1" applyBorder="1" applyAlignment="1" applyProtection="1">
      <alignment horizontal="center" vertical="center"/>
      <protection locked="0"/>
    </xf>
    <xf numFmtId="0" fontId="1" fillId="31" borderId="5" xfId="0" applyFont="1" applyFill="1" applyBorder="1" applyAlignment="1">
      <alignment horizontal="left" vertical="center" wrapText="1"/>
    </xf>
    <xf numFmtId="0" fontId="1" fillId="31" borderId="1" xfId="0" applyFont="1" applyFill="1" applyBorder="1" applyAlignment="1">
      <alignment horizontal="left" vertical="center" wrapText="1"/>
    </xf>
    <xf numFmtId="0" fontId="1" fillId="31" borderId="3" xfId="0" applyFont="1" applyFill="1" applyBorder="1" applyAlignment="1">
      <alignment horizontal="left" vertical="center" wrapText="1"/>
    </xf>
    <xf numFmtId="0" fontId="1" fillId="31" borderId="0" xfId="0" applyFont="1" applyFill="1" applyBorder="1" applyAlignment="1">
      <alignment horizontal="left" vertical="center" wrapText="1"/>
    </xf>
    <xf numFmtId="0" fontId="1" fillId="31" borderId="7" xfId="0" applyFont="1" applyFill="1" applyBorder="1" applyAlignment="1">
      <alignment horizontal="left" vertical="center" wrapText="1"/>
    </xf>
    <xf numFmtId="0" fontId="1" fillId="31" borderId="2" xfId="0" applyFont="1" applyFill="1" applyBorder="1" applyAlignment="1">
      <alignment horizontal="left" vertical="center" wrapText="1"/>
    </xf>
    <xf numFmtId="0" fontId="5" fillId="30" borderId="1" xfId="0" applyFont="1" applyFill="1" applyBorder="1" applyAlignment="1">
      <alignment horizontal="center"/>
    </xf>
    <xf numFmtId="0" fontId="5" fillId="30" borderId="6" xfId="0" applyFont="1" applyFill="1" applyBorder="1" applyAlignment="1">
      <alignment horizontal="center"/>
    </xf>
    <xf numFmtId="0" fontId="17" fillId="30" borderId="0" xfId="0" applyFont="1" applyFill="1" applyBorder="1" applyAlignment="1" applyProtection="1">
      <alignment horizontal="center" vertical="center"/>
      <protection locked="0"/>
    </xf>
    <xf numFmtId="0" fontId="17" fillId="30" borderId="4" xfId="0" applyFont="1" applyFill="1" applyBorder="1" applyAlignment="1" applyProtection="1">
      <alignment horizontal="center" vertical="center"/>
      <protection locked="0"/>
    </xf>
    <xf numFmtId="0" fontId="17" fillId="30" borderId="2" xfId="0" applyFont="1" applyFill="1" applyBorder="1" applyAlignment="1" applyProtection="1">
      <alignment horizontal="center" vertical="center"/>
      <protection locked="0"/>
    </xf>
    <xf numFmtId="0" fontId="17" fillId="30" borderId="8" xfId="0" applyFont="1" applyFill="1" applyBorder="1" applyAlignment="1" applyProtection="1">
      <alignment horizontal="center" vertical="center"/>
      <protection locked="0"/>
    </xf>
    <xf numFmtId="0" fontId="1" fillId="31" borderId="9" xfId="0" applyFont="1" applyFill="1" applyBorder="1" applyAlignment="1">
      <alignment horizontal="left" vertical="center" wrapText="1"/>
    </xf>
    <xf numFmtId="0" fontId="1" fillId="31" borderId="10" xfId="0" applyFont="1" applyFill="1" applyBorder="1" applyAlignment="1">
      <alignment horizontal="left" vertical="center" wrapText="1"/>
    </xf>
    <xf numFmtId="164" fontId="17" fillId="30" borderId="0" xfId="0" applyNumberFormat="1" applyFont="1" applyFill="1" applyBorder="1" applyAlignment="1">
      <alignment horizontal="center" vertical="center"/>
    </xf>
    <xf numFmtId="164" fontId="17" fillId="30" borderId="4" xfId="0" applyNumberFormat="1" applyFont="1" applyFill="1" applyBorder="1" applyAlignment="1">
      <alignment horizontal="center" vertical="center"/>
    </xf>
    <xf numFmtId="164" fontId="17" fillId="30" borderId="10" xfId="0" applyNumberFormat="1" applyFont="1" applyFill="1" applyBorder="1" applyAlignment="1">
      <alignment horizontal="center" vertical="center"/>
    </xf>
    <xf numFmtId="164" fontId="17" fillId="30" borderId="11" xfId="0" applyNumberFormat="1" applyFont="1" applyFill="1" applyBorder="1" applyAlignment="1">
      <alignment horizontal="center" vertical="center"/>
    </xf>
    <xf numFmtId="0" fontId="31" fillId="30" borderId="1" xfId="0" applyFont="1" applyFill="1" applyBorder="1" applyAlignment="1">
      <alignment horizontal="center"/>
    </xf>
    <xf numFmtId="0" fontId="31" fillId="30" borderId="6" xfId="0" applyFont="1" applyFill="1" applyBorder="1" applyAlignment="1">
      <alignment horizontal="center"/>
    </xf>
    <xf numFmtId="2" fontId="17" fillId="30" borderId="0" xfId="0" applyNumberFormat="1" applyFont="1" applyFill="1" applyBorder="1" applyAlignment="1">
      <alignment horizontal="center" vertical="center"/>
    </xf>
    <xf numFmtId="2" fontId="17" fillId="30" borderId="4" xfId="0" applyNumberFormat="1" applyFont="1" applyFill="1" applyBorder="1" applyAlignment="1">
      <alignment horizontal="center" vertical="center"/>
    </xf>
    <xf numFmtId="2" fontId="17" fillId="30" borderId="2" xfId="0" applyNumberFormat="1" applyFont="1" applyFill="1" applyBorder="1" applyAlignment="1">
      <alignment horizontal="center" vertical="center"/>
    </xf>
    <xf numFmtId="2" fontId="17" fillId="30" borderId="8" xfId="0" applyNumberFormat="1" applyFont="1" applyFill="1" applyBorder="1" applyAlignment="1">
      <alignment horizontal="center" vertical="center"/>
    </xf>
    <xf numFmtId="1" fontId="17" fillId="30" borderId="0" xfId="0" applyNumberFormat="1" applyFont="1" applyFill="1" applyBorder="1" applyAlignment="1">
      <alignment horizontal="center" vertical="center"/>
    </xf>
    <xf numFmtId="1" fontId="17" fillId="30" borderId="4" xfId="0" applyNumberFormat="1" applyFont="1" applyFill="1" applyBorder="1" applyAlignment="1">
      <alignment horizontal="center" vertical="center"/>
    </xf>
    <xf numFmtId="1" fontId="17" fillId="30" borderId="2" xfId="0" applyNumberFormat="1" applyFont="1" applyFill="1" applyBorder="1" applyAlignment="1">
      <alignment horizontal="center" vertical="center"/>
    </xf>
    <xf numFmtId="1" fontId="17" fillId="30" borderId="8" xfId="0" applyNumberFormat="1" applyFont="1" applyFill="1" applyBorder="1" applyAlignment="1">
      <alignment horizontal="center" vertical="center"/>
    </xf>
    <xf numFmtId="1" fontId="17" fillId="30" borderId="0" xfId="0" applyNumberFormat="1" applyFont="1" applyFill="1" applyBorder="1" applyAlignment="1" applyProtection="1">
      <alignment horizontal="center" vertical="center"/>
      <protection locked="0"/>
    </xf>
    <xf numFmtId="0" fontId="13" fillId="39" borderId="12" xfId="0" applyFont="1" applyFill="1" applyBorder="1" applyAlignment="1">
      <alignment horizontal="left" vertical="center"/>
    </xf>
    <xf numFmtId="0" fontId="12" fillId="39" borderId="13" xfId="0" applyFont="1" applyFill="1" applyBorder="1" applyAlignment="1">
      <alignment horizontal="left" vertical="center"/>
    </xf>
    <xf numFmtId="0" fontId="12" fillId="39" borderId="14" xfId="0" applyFont="1" applyFill="1" applyBorder="1" applyAlignment="1">
      <alignment horizontal="left" vertical="center"/>
    </xf>
    <xf numFmtId="2" fontId="17" fillId="3" borderId="0" xfId="0" applyNumberFormat="1" applyFont="1" applyFill="1" applyBorder="1" applyAlignment="1">
      <alignment horizontal="center" vertical="center"/>
    </xf>
    <xf numFmtId="2" fontId="17" fillId="3" borderId="4" xfId="0" applyNumberFormat="1" applyFont="1" applyFill="1" applyBorder="1" applyAlignment="1">
      <alignment horizontal="center" vertical="center"/>
    </xf>
    <xf numFmtId="2" fontId="17" fillId="3" borderId="10" xfId="0" applyNumberFormat="1" applyFont="1" applyFill="1" applyBorder="1" applyAlignment="1">
      <alignment horizontal="center" vertical="center"/>
    </xf>
    <xf numFmtId="2" fontId="17" fillId="3" borderId="11" xfId="0" applyNumberFormat="1" applyFont="1" applyFill="1" applyBorder="1" applyAlignment="1">
      <alignment horizontal="center" vertical="center"/>
    </xf>
    <xf numFmtId="0" fontId="13" fillId="17" borderId="15" xfId="0" applyFont="1" applyFill="1" applyBorder="1" applyAlignment="1">
      <alignment horizontal="center" vertical="center" textRotation="90" wrapText="1"/>
    </xf>
  </cellXfs>
  <cellStyles count="1">
    <cellStyle name="Normal" xfId="0" builtinId="0"/>
  </cellStyles>
  <dxfs count="30">
    <dxf>
      <font>
        <color theme="8" tint="0.39994506668294322"/>
      </font>
    </dxf>
    <dxf>
      <font>
        <color theme="8" tint="0.39994506668294322"/>
      </font>
    </dxf>
    <dxf>
      <font>
        <color theme="0" tint="-0.499984740745262"/>
      </font>
    </dxf>
    <dxf>
      <font>
        <color theme="4" tint="0.39994506668294322"/>
      </font>
    </dxf>
    <dxf>
      <font>
        <color theme="4" tint="0.39994506668294322"/>
      </font>
    </dxf>
    <dxf>
      <font>
        <color theme="4" tint="0.39994506668294322"/>
      </font>
    </dxf>
    <dxf>
      <font>
        <color rgb="FFCDC800"/>
      </font>
    </dxf>
    <dxf>
      <font>
        <color theme="5" tint="0.39994506668294322"/>
      </font>
    </dxf>
    <dxf>
      <font>
        <color theme="5" tint="0.39994506668294322"/>
      </font>
    </dxf>
    <dxf>
      <font>
        <color theme="8" tint="0.39994506668294322"/>
      </font>
    </dxf>
    <dxf>
      <font>
        <color theme="9" tint="-0.24994659260841701"/>
      </font>
    </dxf>
    <dxf>
      <font>
        <color theme="9" tint="-0.24994659260841701"/>
      </font>
    </dxf>
    <dxf>
      <font>
        <color theme="8" tint="0.39994506668294322"/>
      </font>
    </dxf>
    <dxf>
      <font>
        <color theme="8" tint="0.39994506668294322"/>
      </font>
    </dxf>
    <dxf>
      <font>
        <color theme="5" tint="0.39994506668294322"/>
      </font>
    </dxf>
    <dxf>
      <font>
        <color theme="3" tint="0.59996337778862885"/>
      </font>
    </dxf>
    <dxf>
      <font>
        <color rgb="FFFFCC00"/>
      </font>
    </dxf>
    <dxf>
      <font>
        <color rgb="FFC16CD2"/>
      </font>
    </dxf>
    <dxf>
      <font>
        <color rgb="FFC16CD2"/>
      </font>
    </dxf>
    <dxf>
      <font>
        <color rgb="FFA98D6F"/>
      </font>
    </dxf>
    <dxf>
      <font>
        <color rgb="FFA98D6F"/>
      </font>
    </dxf>
    <dxf>
      <font>
        <color rgb="FFA98D6F"/>
      </font>
    </dxf>
    <dxf>
      <font>
        <color rgb="FFA98D6F"/>
      </font>
    </dxf>
    <dxf>
      <font>
        <color theme="8" tint="0.39994506668294322"/>
      </font>
    </dxf>
    <dxf>
      <font>
        <color theme="8" tint="0.39994506668294322"/>
      </font>
    </dxf>
    <dxf>
      <font>
        <color rgb="FFA98D6F"/>
      </font>
    </dxf>
    <dxf>
      <font>
        <color rgb="FFA98D6F"/>
      </font>
    </dxf>
    <dxf>
      <font>
        <color rgb="FFA98D6F"/>
      </font>
    </dxf>
    <dxf>
      <font>
        <color theme="8" tint="0.39994506668294322"/>
      </font>
    </dxf>
    <dxf>
      <font>
        <color theme="8" tint="0.39994506668294322"/>
      </font>
    </dxf>
  </dxfs>
  <tableStyles count="0" defaultTableStyle="TableStyleMedium9" defaultPivotStyle="PivotStyleLight16"/>
  <colors>
    <mruColors>
      <color rgb="FFCDC800"/>
      <color rgb="FFFFFF66"/>
      <color rgb="FFFFE885"/>
      <color rgb="FFFFCC00"/>
      <color rgb="FFF1FFAB"/>
      <color rgb="FFFEFE00"/>
      <color rgb="FFFFFF99"/>
      <color rgb="FFFC92B8"/>
      <color rgb="FFE20071"/>
      <color rgb="FFDEB3E7"/>
    </mruColors>
  </colors>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hyperlink" Target="http://aquanic.org/publicat/usda_rac/efs/srac/410fs.pdf" TargetMode="External"/><Relationship Id="rId2" Type="http://schemas.openxmlformats.org/officeDocument/2006/relationships/hyperlink" Target="http://aquanic.org/publicat/usda_rac/efs/srac/103fs.pdf" TargetMode="External"/><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12</xdr:col>
      <xdr:colOff>393118</xdr:colOff>
      <xdr:row>2</xdr:row>
      <xdr:rowOff>20239</xdr:rowOff>
    </xdr:from>
    <xdr:to>
      <xdr:col>18</xdr:col>
      <xdr:colOff>171450</xdr:colOff>
      <xdr:row>26</xdr:row>
      <xdr:rowOff>93495</xdr:rowOff>
    </xdr:to>
    <xdr:pic>
      <xdr:nvPicPr>
        <xdr:cNvPr id="2" name="Picture 1" descr="FCS FB Logo.png"/>
        <xdr:cNvPicPr>
          <a:picLocks noChangeAspect="1"/>
        </xdr:cNvPicPr>
      </xdr:nvPicPr>
      <xdr:blipFill>
        <a:blip xmlns:r="http://schemas.openxmlformats.org/officeDocument/2006/relationships" r:embed="rId1" cstate="print"/>
        <a:stretch>
          <a:fillRect/>
        </a:stretch>
      </xdr:blipFill>
      <xdr:spPr>
        <a:xfrm>
          <a:off x="7708318" y="401239"/>
          <a:ext cx="3435932" cy="4645256"/>
        </a:xfrm>
        <a:prstGeom prst="rect">
          <a:avLst/>
        </a:prstGeom>
        <a:ln>
          <a:noFill/>
        </a:ln>
        <a:effectLst>
          <a:outerShdw blurRad="292100" dist="139700" dir="2700000" algn="tl" rotWithShape="0">
            <a:srgbClr val="333333">
              <a:alpha val="65000"/>
            </a:srgbClr>
          </a:outerShdw>
        </a:effectLst>
      </xdr:spPr>
    </xdr:pic>
    <xdr:clientData/>
  </xdr:twoCellAnchor>
  <xdr:oneCellAnchor>
    <xdr:from>
      <xdr:col>1</xdr:col>
      <xdr:colOff>336177</xdr:colOff>
      <xdr:row>27</xdr:row>
      <xdr:rowOff>168087</xdr:rowOff>
    </xdr:from>
    <xdr:ext cx="3128613" cy="436786"/>
    <xdr:sp macro="" textlink="">
      <xdr:nvSpPr>
        <xdr:cNvPr id="4" name="TextBox 3">
          <a:hlinkClick xmlns:r="http://schemas.openxmlformats.org/officeDocument/2006/relationships" r:id="rId2"/>
        </xdr:cNvPr>
        <xdr:cNvSpPr txBox="1"/>
      </xdr:nvSpPr>
      <xdr:spPr>
        <a:xfrm>
          <a:off x="683559" y="5311587"/>
          <a:ext cx="312861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100">
              <a:solidFill>
                <a:schemeClr val="tx1"/>
              </a:solidFill>
              <a:latin typeface="+mn-lt"/>
              <a:ea typeface="+mn-ea"/>
              <a:cs typeface="+mn-cs"/>
            </a:rPr>
            <a:t>“</a:t>
          </a:r>
          <a:r>
            <a:rPr lang="en-US" sz="1100" u="sng">
              <a:solidFill>
                <a:schemeClr val="tx1"/>
              </a:solidFill>
              <a:latin typeface="+mn-lt"/>
              <a:ea typeface="+mn-ea"/>
              <a:cs typeface="+mn-cs"/>
            </a:rPr>
            <a:t>Calculating Area and Volume of Ponds and Tanks</a:t>
          </a:r>
          <a:r>
            <a:rPr lang="en-US" sz="1100">
              <a:solidFill>
                <a:schemeClr val="tx1"/>
              </a:solidFill>
              <a:latin typeface="+mn-lt"/>
              <a:ea typeface="+mn-ea"/>
              <a:cs typeface="+mn-cs"/>
            </a:rPr>
            <a:t>”</a:t>
          </a:r>
          <a:endParaRPr lang="en-US" sz="1100" b="1">
            <a:solidFill>
              <a:schemeClr val="tx1"/>
            </a:solidFill>
            <a:latin typeface="+mn-lt"/>
            <a:ea typeface="+mn-ea"/>
            <a:cs typeface="+mn-cs"/>
          </a:endParaRPr>
        </a:p>
        <a:p>
          <a:endParaRPr lang="en-US" sz="1100"/>
        </a:p>
      </xdr:txBody>
    </xdr:sp>
    <xdr:clientData/>
  </xdr:oneCellAnchor>
  <xdr:oneCellAnchor>
    <xdr:from>
      <xdr:col>7</xdr:col>
      <xdr:colOff>235323</xdr:colOff>
      <xdr:row>27</xdr:row>
      <xdr:rowOff>168087</xdr:rowOff>
    </xdr:from>
    <xdr:ext cx="2851935" cy="436786"/>
    <xdr:sp macro="" textlink="">
      <xdr:nvSpPr>
        <xdr:cNvPr id="5" name="TextBox 4">
          <a:hlinkClick xmlns:r="http://schemas.openxmlformats.org/officeDocument/2006/relationships" r:id="rId3"/>
        </xdr:cNvPr>
        <xdr:cNvSpPr txBox="1"/>
      </xdr:nvSpPr>
      <xdr:spPr>
        <a:xfrm>
          <a:off x="4213411" y="5311587"/>
          <a:ext cx="2851935"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100">
              <a:solidFill>
                <a:schemeClr val="tx1"/>
              </a:solidFill>
              <a:latin typeface="+mn-lt"/>
              <a:ea typeface="+mn-ea"/>
              <a:cs typeface="+mn-cs"/>
            </a:rPr>
            <a:t>“</a:t>
          </a:r>
          <a:r>
            <a:rPr lang="en-US" sz="1100" u="sng">
              <a:solidFill>
                <a:schemeClr val="tx1"/>
              </a:solidFill>
              <a:latin typeface="+mn-lt"/>
              <a:ea typeface="+mn-ea"/>
              <a:cs typeface="+mn-cs"/>
            </a:rPr>
            <a:t>Calculating Treatments for Ponds and Tanks</a:t>
          </a:r>
          <a:r>
            <a:rPr lang="en-US" sz="1100">
              <a:solidFill>
                <a:schemeClr val="tx1"/>
              </a:solidFill>
              <a:latin typeface="+mn-lt"/>
              <a:ea typeface="+mn-ea"/>
              <a:cs typeface="+mn-cs"/>
            </a:rPr>
            <a:t>”</a:t>
          </a:r>
          <a:endParaRPr lang="en-US" sz="1100" b="1">
            <a:solidFill>
              <a:schemeClr val="tx1"/>
            </a:solidFill>
            <a:latin typeface="+mn-lt"/>
            <a:ea typeface="+mn-ea"/>
            <a:cs typeface="+mn-cs"/>
          </a:endParaRPr>
        </a:p>
        <a:p>
          <a:endParaRPr lang="en-US" sz="1100"/>
        </a:p>
      </xdr:txBody>
    </xdr:sp>
    <xdr:clientData/>
  </xdr:oneCellAnchor>
  <xdr:twoCellAnchor>
    <xdr:from>
      <xdr:col>1</xdr:col>
      <xdr:colOff>79001</xdr:colOff>
      <xdr:row>1</xdr:row>
      <xdr:rowOff>147919</xdr:rowOff>
    </xdr:from>
    <xdr:to>
      <xdr:col>12</xdr:col>
      <xdr:colOff>233081</xdr:colOff>
      <xdr:row>27</xdr:row>
      <xdr:rowOff>85166</xdr:rowOff>
    </xdr:to>
    <xdr:sp macro="" textlink="">
      <xdr:nvSpPr>
        <xdr:cNvPr id="6" name="TextBox 2"/>
        <xdr:cNvSpPr txBox="1"/>
      </xdr:nvSpPr>
      <xdr:spPr>
        <a:xfrm>
          <a:off x="426383" y="338419"/>
          <a:ext cx="6810374" cy="4890247"/>
        </a:xfrm>
        <a:prstGeom prst="rect">
          <a:avLst/>
        </a:prstGeom>
        <a:noFill/>
      </xdr:spPr>
      <xdr:style>
        <a:lnRef idx="0">
          <a:scrgbClr r="0" g="0" b="0"/>
        </a:lnRef>
        <a:fillRef idx="0">
          <a:scrgbClr r="0" g="0" b="0"/>
        </a:fillRef>
        <a:effectRef idx="0">
          <a:scrgbClr r="0" g="0" b="0"/>
        </a:effectRef>
        <a:fontRef idx="minor">
          <a:schemeClr val="tx1"/>
        </a:fontRef>
      </xdr:style>
      <xdr:txBody>
        <a:bodyPr wrap="square" rtlCol="0" anchor="t">
          <a:no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gn="just"/>
          <a:r>
            <a:rPr lang="en-US" sz="1100"/>
            <a:t>Welcome</a:t>
          </a:r>
          <a:r>
            <a:rPr lang="en-US" sz="1100" baseline="0"/>
            <a:t> to the </a:t>
          </a:r>
          <a:r>
            <a:rPr lang="en-US" sz="1100" i="1" baseline="0"/>
            <a:t>Guide to Using Drugs, Biologics, and Other Chemicals in Aquaculture</a:t>
          </a:r>
          <a:r>
            <a:rPr lang="en-US" sz="1100" baseline="0"/>
            <a:t> </a:t>
          </a:r>
          <a:r>
            <a:rPr lang="en-US" sz="1100" b="0" baseline="0"/>
            <a:t>Companion Treatment Calculator</a:t>
          </a:r>
          <a:r>
            <a:rPr lang="en-US" sz="1100" baseline="0"/>
            <a:t>.  This treatment calculator will help you to accurately determine the appropriate amount of a drug to administer to achieve legal and effective concentrations.  </a:t>
          </a:r>
        </a:p>
        <a:p>
          <a:pPr algn="just"/>
          <a:endParaRPr lang="en-US" sz="1100" baseline="0"/>
        </a:p>
        <a:p>
          <a:pPr algn="just"/>
          <a:r>
            <a:rPr lang="en-US" sz="1100" baseline="0"/>
            <a:t>To use this calculator, simply select one of the two starting tabs at the bottom of the screen:  "Static Bath Trts--Start Here" or "Flow-Through Trts-Start Here".  On these worksheets, there are data entry points for you to enter information related to tank volumes and flow rates.  These data entry points are designated by arrows, and are the only cells that you will be able to click on in the worksheet.  </a:t>
          </a:r>
          <a:r>
            <a:rPr lang="en-US" sz="1100" b="1" baseline="0">
              <a:solidFill>
                <a:schemeClr val="accent5">
                  <a:lumMod val="75000"/>
                </a:schemeClr>
              </a:solidFill>
            </a:rPr>
            <a:t>You do not have to enter information into every cell</a:t>
          </a:r>
          <a:r>
            <a:rPr lang="en-US" sz="1100" baseline="0"/>
            <a:t>.  For example, on the "Static Bath Trts" worksheet, there are four data entry points where you can enter information on tank volume (in gallons or liters) or dimensions (for rectangular and circular tanks)--you only have to enter information in a single cell in order to calculate volume and treatment dosages.  On the "Flow-Through Trts" worksheet, there are multiple data entry points in each of two sections--one involving volume calculations and the other involving flow rates--you only have to enter information in a single cell for each section.   We have simply provided multiple data-entry points to give users options in terms of units of measurement.  After you have entered the required data, and the calculator has generated your tank volumes and flow rates (if applicable), click on the tab of the drug you are interested in applying.  After entering information about the dosage concentration and duration you want to use, the calculator will generate the appropriate amount of the drug to use.  </a:t>
          </a:r>
          <a:r>
            <a:rPr lang="en-US" sz="1100" baseline="0">
              <a:solidFill>
                <a:schemeClr val="tx1"/>
              </a:solidFill>
              <a:latin typeface="+mn-lt"/>
              <a:ea typeface="+mn-ea"/>
              <a:cs typeface="+mn-cs"/>
            </a:rPr>
            <a:t>If the drug is not administered in water (e.g., human chorionic gonadotropin or florfenicol), all data entry points and dosage calculations are on the drug worksheet itself--no tank volume or flow rate information is required.  </a:t>
          </a:r>
          <a:r>
            <a:rPr lang="en-US" sz="1100" baseline="0"/>
            <a:t>To recalculate a dose, or calculate dosages for a different system, simply delete the information you previously entered and enter new information at each of the appropriate data entry points.  Additional information about the approved uses of each drug can be found on the individual worksheets or in the </a:t>
          </a:r>
          <a:r>
            <a:rPr lang="en-US" sz="1100" i="1" baseline="0"/>
            <a:t>Guide</a:t>
          </a:r>
          <a:r>
            <a:rPr lang="en-US" sz="1100" baseline="0"/>
            <a:t>.    </a:t>
          </a:r>
        </a:p>
        <a:p>
          <a:pPr algn="just"/>
          <a:r>
            <a:rPr lang="en-US" sz="1100" baseline="0"/>
            <a:t>		</a:t>
          </a:r>
        </a:p>
        <a:p>
          <a:pPr algn="just"/>
          <a:r>
            <a:rPr lang="en-US" sz="1100"/>
            <a:t>This</a:t>
          </a:r>
          <a:r>
            <a:rPr lang="en-US" sz="1100" baseline="0"/>
            <a:t> treatment calculator and the </a:t>
          </a:r>
          <a:r>
            <a:rPr lang="en-US" sz="1100" i="1" baseline="0"/>
            <a:t>Guide </a:t>
          </a:r>
          <a:r>
            <a:rPr lang="en-US" sz="1100" baseline="0"/>
            <a:t>were brought to you by the AFS Fish Culture Section, Working Group on Aquaculture Drugs, Chemicals and Biologics.  Although the calculator has been checked for accuracy and can be a useful tool to aid in calculating treatment dosages, </a:t>
          </a:r>
          <a:r>
            <a:rPr lang="en-US" sz="1100" b="1" baseline="0">
              <a:solidFill>
                <a:schemeClr val="accent5">
                  <a:lumMod val="75000"/>
                </a:schemeClr>
              </a:solidFill>
            </a:rPr>
            <a:t>the end user is responsible for correctly applying any regulated compound in aquaculture.  </a:t>
          </a:r>
          <a:r>
            <a:rPr lang="en-US" sz="1100" b="0" baseline="0">
              <a:solidFill>
                <a:schemeClr val="tx1"/>
              </a:solidFill>
              <a:latin typeface="+mn-lt"/>
              <a:ea typeface="+mn-ea"/>
              <a:cs typeface="+mn-cs"/>
            </a:rPr>
            <a:t>For further information on calculating </a:t>
          </a:r>
          <a:r>
            <a:rPr lang="en-US" sz="1100">
              <a:solidFill>
                <a:schemeClr val="tx1"/>
              </a:solidFill>
              <a:latin typeface="+mn-lt"/>
              <a:ea typeface="+mn-ea"/>
              <a:cs typeface="+mn-cs"/>
            </a:rPr>
            <a:t>treatment application</a:t>
          </a:r>
          <a:r>
            <a:rPr lang="en-US" sz="1100" baseline="0">
              <a:solidFill>
                <a:schemeClr val="tx1"/>
              </a:solidFill>
              <a:latin typeface="+mn-lt"/>
              <a:ea typeface="+mn-ea"/>
              <a:cs typeface="+mn-cs"/>
            </a:rPr>
            <a:t> </a:t>
          </a:r>
          <a:r>
            <a:rPr lang="en-US" sz="1100">
              <a:solidFill>
                <a:schemeClr val="tx1"/>
              </a:solidFill>
              <a:latin typeface="+mn-lt"/>
              <a:ea typeface="+mn-ea"/>
              <a:cs typeface="+mn-cs"/>
            </a:rPr>
            <a:t>rates </a:t>
          </a:r>
          <a:r>
            <a:rPr lang="en-US" sz="1100" baseline="0">
              <a:solidFill>
                <a:schemeClr val="tx1"/>
              </a:solidFill>
              <a:latin typeface="+mn-lt"/>
              <a:ea typeface="+mn-ea"/>
              <a:cs typeface="+mn-cs"/>
            </a:rPr>
            <a:t> manually, u</a:t>
          </a:r>
          <a:r>
            <a:rPr lang="en-US" sz="1100">
              <a:solidFill>
                <a:schemeClr val="tx1"/>
              </a:solidFill>
              <a:latin typeface="+mn-lt"/>
              <a:ea typeface="+mn-ea"/>
              <a:cs typeface="+mn-cs"/>
            </a:rPr>
            <a:t>sers may consult the following Southern Regional Aquaculture Center publications:</a:t>
          </a:r>
          <a:r>
            <a:rPr lang="en-US" sz="1100" baseline="0">
              <a:solidFill>
                <a:schemeClr val="tx1"/>
              </a:solidFill>
              <a:latin typeface="+mn-lt"/>
              <a:ea typeface="+mn-ea"/>
              <a:cs typeface="+mn-cs"/>
            </a:rPr>
            <a:t>  </a:t>
          </a:r>
          <a:endParaRPr lang="en-US" sz="1100" b="1">
            <a:solidFill>
              <a:schemeClr val="accent5">
                <a:lumMod val="75000"/>
              </a:schemeClr>
            </a:solidFill>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7</xdr:col>
      <xdr:colOff>368073</xdr:colOff>
      <xdr:row>4</xdr:row>
      <xdr:rowOff>111578</xdr:rowOff>
    </xdr:from>
    <xdr:to>
      <xdr:col>7</xdr:col>
      <xdr:colOff>733833</xdr:colOff>
      <xdr:row>5</xdr:row>
      <xdr:rowOff>102086</xdr:rowOff>
    </xdr:to>
    <xdr:sp macro="" textlink="">
      <xdr:nvSpPr>
        <xdr:cNvPr id="2" name="Right Arrow 1"/>
        <xdr:cNvSpPr/>
      </xdr:nvSpPr>
      <xdr:spPr>
        <a:xfrm>
          <a:off x="7359423" y="1187903"/>
          <a:ext cx="365760" cy="190533"/>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en-US" sz="1100"/>
        </a:p>
      </xdr:txBody>
    </xdr:sp>
    <xdr:clientData/>
  </xdr:twoCellAnchor>
  <xdr:twoCellAnchor>
    <xdr:from>
      <xdr:col>7</xdr:col>
      <xdr:colOff>368073</xdr:colOff>
      <xdr:row>8</xdr:row>
      <xdr:rowOff>122742</xdr:rowOff>
    </xdr:from>
    <xdr:to>
      <xdr:col>7</xdr:col>
      <xdr:colOff>733833</xdr:colOff>
      <xdr:row>9</xdr:row>
      <xdr:rowOff>113250</xdr:rowOff>
    </xdr:to>
    <xdr:sp macro="" textlink="">
      <xdr:nvSpPr>
        <xdr:cNvPr id="3" name="Right Arrow 2"/>
        <xdr:cNvSpPr/>
      </xdr:nvSpPr>
      <xdr:spPr>
        <a:xfrm>
          <a:off x="7359423" y="1999167"/>
          <a:ext cx="365760" cy="190533"/>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en-US" sz="1100"/>
        </a:p>
      </xdr:txBody>
    </xdr:sp>
    <xdr:clientData/>
  </xdr:twoCellAnchor>
  <xdr:twoCellAnchor>
    <xdr:from>
      <xdr:col>3</xdr:col>
      <xdr:colOff>371475</xdr:colOff>
      <xdr:row>12</xdr:row>
      <xdr:rowOff>152400</xdr:rowOff>
    </xdr:from>
    <xdr:to>
      <xdr:col>3</xdr:col>
      <xdr:colOff>737235</xdr:colOff>
      <xdr:row>13</xdr:row>
      <xdr:rowOff>142875</xdr:rowOff>
    </xdr:to>
    <xdr:sp macro="" textlink="">
      <xdr:nvSpPr>
        <xdr:cNvPr id="4" name="Right Arrow 3"/>
        <xdr:cNvSpPr/>
      </xdr:nvSpPr>
      <xdr:spPr>
        <a:xfrm>
          <a:off x="1933575" y="2590800"/>
          <a:ext cx="365760" cy="190500"/>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en-US" sz="1100"/>
        </a:p>
      </xdr:txBody>
    </xdr:sp>
    <xdr:clientData/>
  </xdr:twoCellAnchor>
  <xdr:twoCellAnchor>
    <xdr:from>
      <xdr:col>5</xdr:col>
      <xdr:colOff>371475</xdr:colOff>
      <xdr:row>16</xdr:row>
      <xdr:rowOff>142875</xdr:rowOff>
    </xdr:from>
    <xdr:to>
      <xdr:col>5</xdr:col>
      <xdr:colOff>737235</xdr:colOff>
      <xdr:row>17</xdr:row>
      <xdr:rowOff>133350</xdr:rowOff>
    </xdr:to>
    <xdr:sp macro="" textlink="">
      <xdr:nvSpPr>
        <xdr:cNvPr id="5" name="Right Arrow 4"/>
        <xdr:cNvSpPr/>
      </xdr:nvSpPr>
      <xdr:spPr>
        <a:xfrm>
          <a:off x="3495675" y="3381375"/>
          <a:ext cx="365760" cy="190500"/>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en-US" sz="1100"/>
        </a:p>
      </xdr:txBody>
    </xdr:sp>
    <xdr:clientData/>
  </xdr:twoCellAnchor>
  <xdr:twoCellAnchor>
    <xdr:from>
      <xdr:col>0</xdr:col>
      <xdr:colOff>152400</xdr:colOff>
      <xdr:row>3</xdr:row>
      <xdr:rowOff>9525</xdr:rowOff>
    </xdr:from>
    <xdr:to>
      <xdr:col>0</xdr:col>
      <xdr:colOff>2428874</xdr:colOff>
      <xdr:row>7</xdr:row>
      <xdr:rowOff>38099</xdr:rowOff>
    </xdr:to>
    <xdr:sp macro="" textlink="">
      <xdr:nvSpPr>
        <xdr:cNvPr id="31" name="Right Arrow 30"/>
        <xdr:cNvSpPr/>
      </xdr:nvSpPr>
      <xdr:spPr>
        <a:xfrm>
          <a:off x="152400" y="1266825"/>
          <a:ext cx="2276474" cy="828674"/>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n-US" sz="1050" b="1">
              <a:solidFill>
                <a:schemeClr val="bg1"/>
              </a:solidFill>
            </a:rPr>
            <a:t>Enter</a:t>
          </a:r>
          <a:r>
            <a:rPr lang="en-US" sz="1050" b="1" baseline="0">
              <a:solidFill>
                <a:schemeClr val="bg1"/>
              </a:solidFill>
            </a:rPr>
            <a:t> information at </a:t>
          </a:r>
          <a:r>
            <a:rPr lang="en-US" sz="1050" b="1" u="sng" baseline="0">
              <a:solidFill>
                <a:schemeClr val="bg1"/>
              </a:solidFill>
            </a:rPr>
            <a:t>ONE</a:t>
          </a:r>
          <a:r>
            <a:rPr lang="en-US" sz="1050" b="1" baseline="0">
              <a:solidFill>
                <a:schemeClr val="bg1"/>
              </a:solidFill>
            </a:rPr>
            <a:t> arrow</a:t>
          </a:r>
          <a:endParaRPr lang="en-US" sz="1050" b="1">
            <a:solidFill>
              <a:schemeClr val="bg1"/>
            </a:solidFill>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7</xdr:col>
      <xdr:colOff>352425</xdr:colOff>
      <xdr:row>4</xdr:row>
      <xdr:rowOff>114300</xdr:rowOff>
    </xdr:from>
    <xdr:to>
      <xdr:col>7</xdr:col>
      <xdr:colOff>718185</xdr:colOff>
      <xdr:row>5</xdr:row>
      <xdr:rowOff>104775</xdr:rowOff>
    </xdr:to>
    <xdr:sp macro="" textlink="">
      <xdr:nvSpPr>
        <xdr:cNvPr id="2" name="Right Arrow 1"/>
        <xdr:cNvSpPr/>
      </xdr:nvSpPr>
      <xdr:spPr>
        <a:xfrm>
          <a:off x="5038725" y="952500"/>
          <a:ext cx="365760" cy="190500"/>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en-US" sz="1100"/>
        </a:p>
      </xdr:txBody>
    </xdr:sp>
    <xdr:clientData/>
  </xdr:twoCellAnchor>
  <xdr:twoCellAnchor>
    <xdr:from>
      <xdr:col>7</xdr:col>
      <xdr:colOff>352425</xdr:colOff>
      <xdr:row>8</xdr:row>
      <xdr:rowOff>123825</xdr:rowOff>
    </xdr:from>
    <xdr:to>
      <xdr:col>7</xdr:col>
      <xdr:colOff>718185</xdr:colOff>
      <xdr:row>9</xdr:row>
      <xdr:rowOff>114300</xdr:rowOff>
    </xdr:to>
    <xdr:sp macro="" textlink="">
      <xdr:nvSpPr>
        <xdr:cNvPr id="3" name="Right Arrow 2"/>
        <xdr:cNvSpPr/>
      </xdr:nvSpPr>
      <xdr:spPr>
        <a:xfrm>
          <a:off x="5038725" y="1762125"/>
          <a:ext cx="365760" cy="190500"/>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en-US" sz="1100"/>
        </a:p>
      </xdr:txBody>
    </xdr:sp>
    <xdr:clientData/>
  </xdr:twoCellAnchor>
  <xdr:twoCellAnchor>
    <xdr:from>
      <xdr:col>3</xdr:col>
      <xdr:colOff>371475</xdr:colOff>
      <xdr:row>12</xdr:row>
      <xdr:rowOff>152400</xdr:rowOff>
    </xdr:from>
    <xdr:to>
      <xdr:col>3</xdr:col>
      <xdr:colOff>737235</xdr:colOff>
      <xdr:row>13</xdr:row>
      <xdr:rowOff>142875</xdr:rowOff>
    </xdr:to>
    <xdr:sp macro="" textlink="">
      <xdr:nvSpPr>
        <xdr:cNvPr id="4" name="Right Arrow 3"/>
        <xdr:cNvSpPr/>
      </xdr:nvSpPr>
      <xdr:spPr>
        <a:xfrm>
          <a:off x="1933575" y="2590800"/>
          <a:ext cx="365760" cy="190500"/>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en-US" sz="1100"/>
        </a:p>
      </xdr:txBody>
    </xdr:sp>
    <xdr:clientData/>
  </xdr:twoCellAnchor>
  <xdr:twoCellAnchor>
    <xdr:from>
      <xdr:col>5</xdr:col>
      <xdr:colOff>371475</xdr:colOff>
      <xdr:row>16</xdr:row>
      <xdr:rowOff>152400</xdr:rowOff>
    </xdr:from>
    <xdr:to>
      <xdr:col>5</xdr:col>
      <xdr:colOff>737235</xdr:colOff>
      <xdr:row>17</xdr:row>
      <xdr:rowOff>142875</xdr:rowOff>
    </xdr:to>
    <xdr:sp macro="" textlink="">
      <xdr:nvSpPr>
        <xdr:cNvPr id="5" name="Right Arrow 4"/>
        <xdr:cNvSpPr/>
      </xdr:nvSpPr>
      <xdr:spPr>
        <a:xfrm>
          <a:off x="3495675" y="3390900"/>
          <a:ext cx="365760" cy="190500"/>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en-US" sz="1100"/>
        </a:p>
      </xdr:txBody>
    </xdr:sp>
    <xdr:clientData/>
  </xdr:twoCellAnchor>
  <xdr:twoCellAnchor>
    <xdr:from>
      <xdr:col>7</xdr:col>
      <xdr:colOff>361950</xdr:colOff>
      <xdr:row>20</xdr:row>
      <xdr:rowOff>114300</xdr:rowOff>
    </xdr:from>
    <xdr:to>
      <xdr:col>7</xdr:col>
      <xdr:colOff>727710</xdr:colOff>
      <xdr:row>21</xdr:row>
      <xdr:rowOff>104775</xdr:rowOff>
    </xdr:to>
    <xdr:sp macro="" textlink="">
      <xdr:nvSpPr>
        <xdr:cNvPr id="6" name="Right Arrow 5"/>
        <xdr:cNvSpPr/>
      </xdr:nvSpPr>
      <xdr:spPr>
        <a:xfrm>
          <a:off x="5048250" y="4152900"/>
          <a:ext cx="365760" cy="190500"/>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en-US" sz="1100"/>
        </a:p>
      </xdr:txBody>
    </xdr:sp>
    <xdr:clientData/>
  </xdr:twoCellAnchor>
  <xdr:twoCellAnchor>
    <xdr:from>
      <xdr:col>7</xdr:col>
      <xdr:colOff>361950</xdr:colOff>
      <xdr:row>24</xdr:row>
      <xdr:rowOff>114300</xdr:rowOff>
    </xdr:from>
    <xdr:to>
      <xdr:col>7</xdr:col>
      <xdr:colOff>727710</xdr:colOff>
      <xdr:row>25</xdr:row>
      <xdr:rowOff>104775</xdr:rowOff>
    </xdr:to>
    <xdr:sp macro="" textlink="">
      <xdr:nvSpPr>
        <xdr:cNvPr id="7" name="Right Arrow 6"/>
        <xdr:cNvSpPr/>
      </xdr:nvSpPr>
      <xdr:spPr>
        <a:xfrm>
          <a:off x="5048250" y="4953000"/>
          <a:ext cx="365760" cy="190500"/>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en-US" sz="1100"/>
        </a:p>
      </xdr:txBody>
    </xdr:sp>
    <xdr:clientData/>
  </xdr:twoCellAnchor>
  <xdr:twoCellAnchor>
    <xdr:from>
      <xdr:col>7</xdr:col>
      <xdr:colOff>361950</xdr:colOff>
      <xdr:row>28</xdr:row>
      <xdr:rowOff>114300</xdr:rowOff>
    </xdr:from>
    <xdr:to>
      <xdr:col>7</xdr:col>
      <xdr:colOff>727710</xdr:colOff>
      <xdr:row>29</xdr:row>
      <xdr:rowOff>104775</xdr:rowOff>
    </xdr:to>
    <xdr:sp macro="" textlink="">
      <xdr:nvSpPr>
        <xdr:cNvPr id="8" name="Right Arrow 7"/>
        <xdr:cNvSpPr/>
      </xdr:nvSpPr>
      <xdr:spPr>
        <a:xfrm>
          <a:off x="5048250" y="5753100"/>
          <a:ext cx="365760" cy="190500"/>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en-US" sz="1100"/>
        </a:p>
      </xdr:txBody>
    </xdr:sp>
    <xdr:clientData/>
  </xdr:twoCellAnchor>
  <xdr:twoCellAnchor>
    <xdr:from>
      <xdr:col>0</xdr:col>
      <xdr:colOff>180975</xdr:colOff>
      <xdr:row>3</xdr:row>
      <xdr:rowOff>9525</xdr:rowOff>
    </xdr:from>
    <xdr:to>
      <xdr:col>0</xdr:col>
      <xdr:colOff>2457449</xdr:colOff>
      <xdr:row>7</xdr:row>
      <xdr:rowOff>38099</xdr:rowOff>
    </xdr:to>
    <xdr:sp macro="" textlink="">
      <xdr:nvSpPr>
        <xdr:cNvPr id="9" name="Right Arrow 8"/>
        <xdr:cNvSpPr/>
      </xdr:nvSpPr>
      <xdr:spPr>
        <a:xfrm>
          <a:off x="180975" y="847725"/>
          <a:ext cx="2276474" cy="828674"/>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n-US" sz="1050" b="1">
              <a:solidFill>
                <a:schemeClr val="bg1"/>
              </a:solidFill>
            </a:rPr>
            <a:t>Enter</a:t>
          </a:r>
          <a:r>
            <a:rPr lang="en-US" sz="1050" b="1" baseline="0">
              <a:solidFill>
                <a:schemeClr val="bg1"/>
              </a:solidFill>
            </a:rPr>
            <a:t> information at </a:t>
          </a:r>
          <a:r>
            <a:rPr lang="en-US" sz="1050" b="1" u="sng" baseline="0">
              <a:solidFill>
                <a:schemeClr val="bg1"/>
              </a:solidFill>
            </a:rPr>
            <a:t>ONE</a:t>
          </a:r>
          <a:r>
            <a:rPr lang="en-US" sz="1050" b="1" baseline="0">
              <a:solidFill>
                <a:schemeClr val="bg1"/>
              </a:solidFill>
            </a:rPr>
            <a:t> arrow</a:t>
          </a:r>
          <a:endParaRPr lang="en-US" sz="1050" b="1">
            <a:solidFill>
              <a:schemeClr val="bg1"/>
            </a:solidFill>
          </a:endParaRPr>
        </a:p>
      </xdr:txBody>
    </xdr:sp>
    <xdr:clientData/>
  </xdr:twoCellAnchor>
  <xdr:twoCellAnchor>
    <xdr:from>
      <xdr:col>0</xdr:col>
      <xdr:colOff>152400</xdr:colOff>
      <xdr:row>19</xdr:row>
      <xdr:rowOff>0</xdr:rowOff>
    </xdr:from>
    <xdr:to>
      <xdr:col>0</xdr:col>
      <xdr:colOff>2428874</xdr:colOff>
      <xdr:row>23</xdr:row>
      <xdr:rowOff>28574</xdr:rowOff>
    </xdr:to>
    <xdr:sp macro="" textlink="">
      <xdr:nvSpPr>
        <xdr:cNvPr id="10" name="Right Arrow 9"/>
        <xdr:cNvSpPr/>
      </xdr:nvSpPr>
      <xdr:spPr>
        <a:xfrm>
          <a:off x="152400" y="4038600"/>
          <a:ext cx="2276474" cy="828674"/>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n-US" sz="1050" b="1">
              <a:solidFill>
                <a:schemeClr val="bg1"/>
              </a:solidFill>
            </a:rPr>
            <a:t>Enter</a:t>
          </a:r>
          <a:r>
            <a:rPr lang="en-US" sz="1050" b="1" baseline="0">
              <a:solidFill>
                <a:schemeClr val="bg1"/>
              </a:solidFill>
            </a:rPr>
            <a:t> information at </a:t>
          </a:r>
          <a:r>
            <a:rPr lang="en-US" sz="1050" b="1" u="sng" baseline="0">
              <a:solidFill>
                <a:schemeClr val="bg1"/>
              </a:solidFill>
            </a:rPr>
            <a:t>ONE</a:t>
          </a:r>
          <a:r>
            <a:rPr lang="en-US" sz="1050" b="1" baseline="0">
              <a:solidFill>
                <a:schemeClr val="bg1"/>
              </a:solidFill>
            </a:rPr>
            <a:t> arrow</a:t>
          </a:r>
          <a:endParaRPr lang="en-US" sz="1050" b="1">
            <a:solidFill>
              <a:schemeClr val="bg1"/>
            </a:solidFill>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9</xdr:col>
      <xdr:colOff>342900</xdr:colOff>
      <xdr:row>8</xdr:row>
      <xdr:rowOff>104775</xdr:rowOff>
    </xdr:from>
    <xdr:to>
      <xdr:col>9</xdr:col>
      <xdr:colOff>708660</xdr:colOff>
      <xdr:row>9</xdr:row>
      <xdr:rowOff>95250</xdr:rowOff>
    </xdr:to>
    <xdr:sp macro="" textlink="">
      <xdr:nvSpPr>
        <xdr:cNvPr id="2" name="Right Arrow 1"/>
        <xdr:cNvSpPr/>
      </xdr:nvSpPr>
      <xdr:spPr>
        <a:xfrm>
          <a:off x="5029200" y="1743075"/>
          <a:ext cx="365760" cy="190500"/>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en-US" sz="1100"/>
        </a:p>
      </xdr:txBody>
    </xdr:sp>
    <xdr:clientData/>
  </xdr:twoCellAnchor>
  <xdr:twoCellAnchor>
    <xdr:from>
      <xdr:col>9</xdr:col>
      <xdr:colOff>342900</xdr:colOff>
      <xdr:row>26</xdr:row>
      <xdr:rowOff>114300</xdr:rowOff>
    </xdr:from>
    <xdr:to>
      <xdr:col>9</xdr:col>
      <xdr:colOff>708660</xdr:colOff>
      <xdr:row>27</xdr:row>
      <xdr:rowOff>104775</xdr:rowOff>
    </xdr:to>
    <xdr:sp macro="" textlink="">
      <xdr:nvSpPr>
        <xdr:cNvPr id="3" name="Right Arrow 2"/>
        <xdr:cNvSpPr/>
      </xdr:nvSpPr>
      <xdr:spPr>
        <a:xfrm>
          <a:off x="5029200" y="5591175"/>
          <a:ext cx="365760" cy="190500"/>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en-US" sz="1100"/>
        </a:p>
      </xdr:txBody>
    </xdr:sp>
    <xdr:clientData/>
  </xdr:twoCellAnchor>
  <xdr:twoCellAnchor>
    <xdr:from>
      <xdr:col>9</xdr:col>
      <xdr:colOff>342900</xdr:colOff>
      <xdr:row>30</xdr:row>
      <xdr:rowOff>95250</xdr:rowOff>
    </xdr:from>
    <xdr:to>
      <xdr:col>9</xdr:col>
      <xdr:colOff>708660</xdr:colOff>
      <xdr:row>31</xdr:row>
      <xdr:rowOff>85725</xdr:rowOff>
    </xdr:to>
    <xdr:sp macro="" textlink="">
      <xdr:nvSpPr>
        <xdr:cNvPr id="4" name="Right Arrow 3"/>
        <xdr:cNvSpPr/>
      </xdr:nvSpPr>
      <xdr:spPr>
        <a:xfrm>
          <a:off x="5029200" y="6372225"/>
          <a:ext cx="365760" cy="190500"/>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en-US" sz="1100"/>
        </a:p>
      </xdr:txBody>
    </xdr:sp>
    <xdr:clientData/>
  </xdr:twoCellAnchor>
  <xdr:twoCellAnchor>
    <xdr:from>
      <xdr:col>0</xdr:col>
      <xdr:colOff>997324</xdr:colOff>
      <xdr:row>1</xdr:row>
      <xdr:rowOff>22412</xdr:rowOff>
    </xdr:from>
    <xdr:to>
      <xdr:col>0</xdr:col>
      <xdr:colOff>3273798</xdr:colOff>
      <xdr:row>4</xdr:row>
      <xdr:rowOff>10645</xdr:rowOff>
    </xdr:to>
    <xdr:sp macro="" textlink="">
      <xdr:nvSpPr>
        <xdr:cNvPr id="6" name="Right Arrow 5"/>
        <xdr:cNvSpPr/>
      </xdr:nvSpPr>
      <xdr:spPr>
        <a:xfrm>
          <a:off x="997324" y="224118"/>
          <a:ext cx="2276474" cy="828674"/>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n-US" sz="1050" b="1">
              <a:solidFill>
                <a:schemeClr val="bg1"/>
              </a:solidFill>
            </a:rPr>
            <a:t>Enter</a:t>
          </a:r>
          <a:r>
            <a:rPr lang="en-US" sz="1050" b="1" baseline="0">
              <a:solidFill>
                <a:schemeClr val="bg1"/>
              </a:solidFill>
            </a:rPr>
            <a:t> information at arrow</a:t>
          </a:r>
          <a:endParaRPr lang="en-US" sz="1050" b="1">
            <a:solidFill>
              <a:schemeClr val="bg1"/>
            </a:solidFill>
          </a:endParaRPr>
        </a:p>
      </xdr:txBody>
    </xdr:sp>
    <xdr:clientData/>
  </xdr:twoCellAnchor>
  <xdr:twoCellAnchor>
    <xdr:from>
      <xdr:col>0</xdr:col>
      <xdr:colOff>1019735</xdr:colOff>
      <xdr:row>15</xdr:row>
      <xdr:rowOff>22411</xdr:rowOff>
    </xdr:from>
    <xdr:to>
      <xdr:col>0</xdr:col>
      <xdr:colOff>3296209</xdr:colOff>
      <xdr:row>18</xdr:row>
      <xdr:rowOff>10644</xdr:rowOff>
    </xdr:to>
    <xdr:sp macro="" textlink="">
      <xdr:nvSpPr>
        <xdr:cNvPr id="7" name="Right Arrow 6"/>
        <xdr:cNvSpPr/>
      </xdr:nvSpPr>
      <xdr:spPr>
        <a:xfrm>
          <a:off x="1019735" y="3283323"/>
          <a:ext cx="2276474" cy="828674"/>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n-US" sz="1050" b="1">
              <a:solidFill>
                <a:schemeClr val="bg1"/>
              </a:solidFill>
            </a:rPr>
            <a:t>Enter</a:t>
          </a:r>
          <a:r>
            <a:rPr lang="en-US" sz="1050" b="1" baseline="0">
              <a:solidFill>
                <a:schemeClr val="bg1"/>
              </a:solidFill>
            </a:rPr>
            <a:t> information at </a:t>
          </a:r>
          <a:r>
            <a:rPr lang="en-US" sz="1050" b="1" u="sng" baseline="0">
              <a:solidFill>
                <a:schemeClr val="bg1"/>
              </a:solidFill>
            </a:rPr>
            <a:t>ALL </a:t>
          </a:r>
          <a:r>
            <a:rPr lang="en-US" sz="1050" b="1" baseline="0">
              <a:solidFill>
                <a:schemeClr val="bg1"/>
              </a:solidFill>
            </a:rPr>
            <a:t>arrows</a:t>
          </a:r>
          <a:endParaRPr lang="en-US" sz="1050" b="1">
            <a:solidFill>
              <a:schemeClr val="bg1"/>
            </a:solidFill>
          </a:endParaRP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9</xdr:col>
      <xdr:colOff>342900</xdr:colOff>
      <xdr:row>8</xdr:row>
      <xdr:rowOff>104775</xdr:rowOff>
    </xdr:from>
    <xdr:to>
      <xdr:col>9</xdr:col>
      <xdr:colOff>708660</xdr:colOff>
      <xdr:row>9</xdr:row>
      <xdr:rowOff>95250</xdr:rowOff>
    </xdr:to>
    <xdr:sp macro="" textlink="">
      <xdr:nvSpPr>
        <xdr:cNvPr id="2" name="Right Arrow 1"/>
        <xdr:cNvSpPr/>
      </xdr:nvSpPr>
      <xdr:spPr>
        <a:xfrm>
          <a:off x="7810500" y="1943100"/>
          <a:ext cx="365760" cy="190500"/>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en-US" sz="1100"/>
        </a:p>
      </xdr:txBody>
    </xdr:sp>
    <xdr:clientData/>
  </xdr:twoCellAnchor>
  <xdr:twoCellAnchor>
    <xdr:from>
      <xdr:col>9</xdr:col>
      <xdr:colOff>342900</xdr:colOff>
      <xdr:row>26</xdr:row>
      <xdr:rowOff>114300</xdr:rowOff>
    </xdr:from>
    <xdr:to>
      <xdr:col>9</xdr:col>
      <xdr:colOff>708660</xdr:colOff>
      <xdr:row>27</xdr:row>
      <xdr:rowOff>104775</xdr:rowOff>
    </xdr:to>
    <xdr:sp macro="" textlink="">
      <xdr:nvSpPr>
        <xdr:cNvPr id="3" name="Right Arrow 2"/>
        <xdr:cNvSpPr/>
      </xdr:nvSpPr>
      <xdr:spPr>
        <a:xfrm>
          <a:off x="7810500" y="5791200"/>
          <a:ext cx="365760" cy="190500"/>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en-US" sz="1100"/>
        </a:p>
      </xdr:txBody>
    </xdr:sp>
    <xdr:clientData/>
  </xdr:twoCellAnchor>
  <xdr:twoCellAnchor>
    <xdr:from>
      <xdr:col>9</xdr:col>
      <xdr:colOff>342900</xdr:colOff>
      <xdr:row>30</xdr:row>
      <xdr:rowOff>95250</xdr:rowOff>
    </xdr:from>
    <xdr:to>
      <xdr:col>9</xdr:col>
      <xdr:colOff>708660</xdr:colOff>
      <xdr:row>31</xdr:row>
      <xdr:rowOff>85725</xdr:rowOff>
    </xdr:to>
    <xdr:sp macro="" textlink="">
      <xdr:nvSpPr>
        <xdr:cNvPr id="4" name="Right Arrow 3"/>
        <xdr:cNvSpPr/>
      </xdr:nvSpPr>
      <xdr:spPr>
        <a:xfrm>
          <a:off x="7810500" y="6572250"/>
          <a:ext cx="365760" cy="190500"/>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en-US" sz="1100"/>
        </a:p>
      </xdr:txBody>
    </xdr:sp>
    <xdr:clientData/>
  </xdr:twoCellAnchor>
  <xdr:twoCellAnchor>
    <xdr:from>
      <xdr:col>0</xdr:col>
      <xdr:colOff>476250</xdr:colOff>
      <xdr:row>1</xdr:row>
      <xdr:rowOff>9525</xdr:rowOff>
    </xdr:from>
    <xdr:to>
      <xdr:col>0</xdr:col>
      <xdr:colOff>2752724</xdr:colOff>
      <xdr:row>3</xdr:row>
      <xdr:rowOff>200024</xdr:rowOff>
    </xdr:to>
    <xdr:sp macro="" textlink="">
      <xdr:nvSpPr>
        <xdr:cNvPr id="11" name="Right Arrow 10"/>
        <xdr:cNvSpPr/>
      </xdr:nvSpPr>
      <xdr:spPr>
        <a:xfrm>
          <a:off x="476250" y="209550"/>
          <a:ext cx="2276474" cy="828674"/>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n-US" sz="1050" b="1">
              <a:solidFill>
                <a:schemeClr val="bg1"/>
              </a:solidFill>
            </a:rPr>
            <a:t>Enter</a:t>
          </a:r>
          <a:r>
            <a:rPr lang="en-US" sz="1050" b="1" baseline="0">
              <a:solidFill>
                <a:schemeClr val="bg1"/>
              </a:solidFill>
            </a:rPr>
            <a:t> information at arrow</a:t>
          </a:r>
          <a:endParaRPr lang="en-US" sz="1050" b="1">
            <a:solidFill>
              <a:schemeClr val="bg1"/>
            </a:solidFill>
          </a:endParaRPr>
        </a:p>
      </xdr:txBody>
    </xdr:sp>
    <xdr:clientData/>
  </xdr:twoCellAnchor>
  <xdr:twoCellAnchor>
    <xdr:from>
      <xdr:col>0</xdr:col>
      <xdr:colOff>498661</xdr:colOff>
      <xdr:row>15</xdr:row>
      <xdr:rowOff>63873</xdr:rowOff>
    </xdr:from>
    <xdr:to>
      <xdr:col>0</xdr:col>
      <xdr:colOff>2775135</xdr:colOff>
      <xdr:row>18</xdr:row>
      <xdr:rowOff>54347</xdr:rowOff>
    </xdr:to>
    <xdr:sp macro="" textlink="">
      <xdr:nvSpPr>
        <xdr:cNvPr id="12" name="Right Arrow 11"/>
        <xdr:cNvSpPr/>
      </xdr:nvSpPr>
      <xdr:spPr>
        <a:xfrm>
          <a:off x="498661" y="3302373"/>
          <a:ext cx="2276474" cy="828674"/>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n-US" sz="1050" b="1">
              <a:solidFill>
                <a:schemeClr val="bg1"/>
              </a:solidFill>
            </a:rPr>
            <a:t>Enter</a:t>
          </a:r>
          <a:r>
            <a:rPr lang="en-US" sz="1050" b="1" baseline="0">
              <a:solidFill>
                <a:schemeClr val="bg1"/>
              </a:solidFill>
            </a:rPr>
            <a:t> information at </a:t>
          </a:r>
          <a:r>
            <a:rPr lang="en-US" sz="1050" b="1" u="sng" baseline="0">
              <a:solidFill>
                <a:schemeClr val="bg1"/>
              </a:solidFill>
            </a:rPr>
            <a:t>ALL </a:t>
          </a:r>
          <a:r>
            <a:rPr lang="en-US" sz="1050" b="1" baseline="0">
              <a:solidFill>
                <a:schemeClr val="bg1"/>
              </a:solidFill>
            </a:rPr>
            <a:t>arrows</a:t>
          </a:r>
          <a:endParaRPr lang="en-US" sz="1050" b="1">
            <a:solidFill>
              <a:schemeClr val="bg1"/>
            </a:solidFill>
          </a:endParaRP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9</xdr:col>
      <xdr:colOff>342900</xdr:colOff>
      <xdr:row>8</xdr:row>
      <xdr:rowOff>104775</xdr:rowOff>
    </xdr:from>
    <xdr:to>
      <xdr:col>9</xdr:col>
      <xdr:colOff>708660</xdr:colOff>
      <xdr:row>9</xdr:row>
      <xdr:rowOff>95250</xdr:rowOff>
    </xdr:to>
    <xdr:sp macro="" textlink="">
      <xdr:nvSpPr>
        <xdr:cNvPr id="2" name="Right Arrow 1"/>
        <xdr:cNvSpPr/>
      </xdr:nvSpPr>
      <xdr:spPr>
        <a:xfrm>
          <a:off x="7810500" y="1943100"/>
          <a:ext cx="365760" cy="190500"/>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en-US" sz="1100"/>
        </a:p>
      </xdr:txBody>
    </xdr:sp>
    <xdr:clientData/>
  </xdr:twoCellAnchor>
  <xdr:twoCellAnchor>
    <xdr:from>
      <xdr:col>9</xdr:col>
      <xdr:colOff>342900</xdr:colOff>
      <xdr:row>4</xdr:row>
      <xdr:rowOff>123825</xdr:rowOff>
    </xdr:from>
    <xdr:to>
      <xdr:col>9</xdr:col>
      <xdr:colOff>708660</xdr:colOff>
      <xdr:row>5</xdr:row>
      <xdr:rowOff>114300</xdr:rowOff>
    </xdr:to>
    <xdr:sp macro="" textlink="">
      <xdr:nvSpPr>
        <xdr:cNvPr id="4" name="Right Arrow 3"/>
        <xdr:cNvSpPr/>
      </xdr:nvSpPr>
      <xdr:spPr>
        <a:xfrm>
          <a:off x="7810500" y="1162050"/>
          <a:ext cx="365760" cy="190500"/>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en-US" sz="1100"/>
        </a:p>
      </xdr:txBody>
    </xdr:sp>
    <xdr:clientData/>
  </xdr:twoCellAnchor>
  <xdr:twoCellAnchor>
    <xdr:from>
      <xdr:col>9</xdr:col>
      <xdr:colOff>342900</xdr:colOff>
      <xdr:row>20</xdr:row>
      <xdr:rowOff>123825</xdr:rowOff>
    </xdr:from>
    <xdr:to>
      <xdr:col>9</xdr:col>
      <xdr:colOff>708660</xdr:colOff>
      <xdr:row>21</xdr:row>
      <xdr:rowOff>114300</xdr:rowOff>
    </xdr:to>
    <xdr:sp macro="" textlink="">
      <xdr:nvSpPr>
        <xdr:cNvPr id="7" name="Right Arrow 6"/>
        <xdr:cNvSpPr/>
      </xdr:nvSpPr>
      <xdr:spPr>
        <a:xfrm>
          <a:off x="7810500" y="5000625"/>
          <a:ext cx="365760" cy="190500"/>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en-US" sz="1100"/>
        </a:p>
      </xdr:txBody>
    </xdr:sp>
    <xdr:clientData/>
  </xdr:twoCellAnchor>
  <xdr:twoCellAnchor>
    <xdr:from>
      <xdr:col>0</xdr:col>
      <xdr:colOff>451036</xdr:colOff>
      <xdr:row>2</xdr:row>
      <xdr:rowOff>178173</xdr:rowOff>
    </xdr:from>
    <xdr:to>
      <xdr:col>0</xdr:col>
      <xdr:colOff>2727510</xdr:colOff>
      <xdr:row>7</xdr:row>
      <xdr:rowOff>6722</xdr:rowOff>
    </xdr:to>
    <xdr:sp macro="" textlink="">
      <xdr:nvSpPr>
        <xdr:cNvPr id="6" name="Right Arrow 5"/>
        <xdr:cNvSpPr/>
      </xdr:nvSpPr>
      <xdr:spPr>
        <a:xfrm>
          <a:off x="451036" y="816348"/>
          <a:ext cx="2276474" cy="828674"/>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n-US" sz="1050" b="1">
              <a:solidFill>
                <a:schemeClr val="bg1"/>
              </a:solidFill>
            </a:rPr>
            <a:t>Enter</a:t>
          </a:r>
          <a:r>
            <a:rPr lang="en-US" sz="1050" b="1" baseline="0">
              <a:solidFill>
                <a:schemeClr val="bg1"/>
              </a:solidFill>
            </a:rPr>
            <a:t> information at </a:t>
          </a:r>
          <a:r>
            <a:rPr lang="en-US" sz="1050" b="1" u="sng" baseline="0">
              <a:solidFill>
                <a:schemeClr val="bg1"/>
              </a:solidFill>
            </a:rPr>
            <a:t>ONE </a:t>
          </a:r>
          <a:r>
            <a:rPr lang="en-US" sz="1050" b="1" baseline="0">
              <a:solidFill>
                <a:schemeClr val="bg1"/>
              </a:solidFill>
            </a:rPr>
            <a:t>arrow</a:t>
          </a:r>
          <a:endParaRPr lang="en-US" sz="1050" b="1">
            <a:solidFill>
              <a:schemeClr val="bg1"/>
            </a:solidFill>
          </a:endParaRPr>
        </a:p>
      </xdr:txBody>
    </xdr:sp>
    <xdr:clientData/>
  </xdr:twoCellAnchor>
  <xdr:twoCellAnchor>
    <xdr:from>
      <xdr:col>0</xdr:col>
      <xdr:colOff>447675</xdr:colOff>
      <xdr:row>11</xdr:row>
      <xdr:rowOff>38100</xdr:rowOff>
    </xdr:from>
    <xdr:to>
      <xdr:col>0</xdr:col>
      <xdr:colOff>2724149</xdr:colOff>
      <xdr:row>15</xdr:row>
      <xdr:rowOff>66674</xdr:rowOff>
    </xdr:to>
    <xdr:sp macro="" textlink="">
      <xdr:nvSpPr>
        <xdr:cNvPr id="8" name="Right Arrow 7"/>
        <xdr:cNvSpPr/>
      </xdr:nvSpPr>
      <xdr:spPr>
        <a:xfrm>
          <a:off x="447675" y="2476500"/>
          <a:ext cx="2276474" cy="828674"/>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n-US" sz="1050" b="1">
              <a:solidFill>
                <a:schemeClr val="bg1"/>
              </a:solidFill>
            </a:rPr>
            <a:t>Enter</a:t>
          </a:r>
          <a:r>
            <a:rPr lang="en-US" sz="1050" b="1" baseline="0">
              <a:solidFill>
                <a:schemeClr val="bg1"/>
              </a:solidFill>
            </a:rPr>
            <a:t> information at arrow</a:t>
          </a:r>
          <a:endParaRPr lang="en-US" sz="1050" b="1">
            <a:solidFill>
              <a:schemeClr val="bg1"/>
            </a:solidFill>
          </a:endParaRPr>
        </a:p>
      </xdr:txBody>
    </xdr:sp>
    <xdr:clientData/>
  </xdr:twoCellAnchor>
  <xdr:twoCellAnchor>
    <xdr:from>
      <xdr:col>9</xdr:col>
      <xdr:colOff>342900</xdr:colOff>
      <xdr:row>34</xdr:row>
      <xdr:rowOff>123825</xdr:rowOff>
    </xdr:from>
    <xdr:to>
      <xdr:col>9</xdr:col>
      <xdr:colOff>708660</xdr:colOff>
      <xdr:row>35</xdr:row>
      <xdr:rowOff>114300</xdr:rowOff>
    </xdr:to>
    <xdr:sp macro="" textlink="">
      <xdr:nvSpPr>
        <xdr:cNvPr id="10" name="Right Arrow 9"/>
        <xdr:cNvSpPr/>
      </xdr:nvSpPr>
      <xdr:spPr>
        <a:xfrm>
          <a:off x="8602436" y="1171575"/>
          <a:ext cx="365760" cy="194582"/>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en-US" sz="1100"/>
        </a:p>
      </xdr:txBody>
    </xdr:sp>
    <xdr:clientData/>
  </xdr:twoCellAnchor>
  <xdr:twoCellAnchor>
    <xdr:from>
      <xdr:col>0</xdr:col>
      <xdr:colOff>435429</xdr:colOff>
      <xdr:row>33</xdr:row>
      <xdr:rowOff>13607</xdr:rowOff>
    </xdr:from>
    <xdr:to>
      <xdr:col>0</xdr:col>
      <xdr:colOff>2711903</xdr:colOff>
      <xdr:row>37</xdr:row>
      <xdr:rowOff>42182</xdr:rowOff>
    </xdr:to>
    <xdr:sp macro="" textlink="">
      <xdr:nvSpPr>
        <xdr:cNvPr id="12" name="Right Arrow 11"/>
        <xdr:cNvSpPr/>
      </xdr:nvSpPr>
      <xdr:spPr>
        <a:xfrm>
          <a:off x="435429" y="7211786"/>
          <a:ext cx="2276474" cy="845003"/>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n-US" sz="1050" b="1">
              <a:solidFill>
                <a:schemeClr val="bg1"/>
              </a:solidFill>
            </a:rPr>
            <a:t>Enter</a:t>
          </a:r>
          <a:r>
            <a:rPr lang="en-US" sz="1050" b="1" baseline="0">
              <a:solidFill>
                <a:schemeClr val="bg1"/>
              </a:solidFill>
            </a:rPr>
            <a:t> information at arrow </a:t>
          </a:r>
        </a:p>
        <a:p>
          <a:pPr algn="ctr"/>
          <a:r>
            <a:rPr lang="en-US" sz="1050" b="1" baseline="0">
              <a:solidFill>
                <a:schemeClr val="bg1"/>
              </a:solidFill>
            </a:rPr>
            <a:t>if purchasing a pre-made feed</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9</xdr:col>
      <xdr:colOff>342900</xdr:colOff>
      <xdr:row>8</xdr:row>
      <xdr:rowOff>104775</xdr:rowOff>
    </xdr:from>
    <xdr:to>
      <xdr:col>9</xdr:col>
      <xdr:colOff>708660</xdr:colOff>
      <xdr:row>9</xdr:row>
      <xdr:rowOff>95250</xdr:rowOff>
    </xdr:to>
    <xdr:sp macro="" textlink="">
      <xdr:nvSpPr>
        <xdr:cNvPr id="2" name="Right Arrow 1"/>
        <xdr:cNvSpPr/>
      </xdr:nvSpPr>
      <xdr:spPr>
        <a:xfrm>
          <a:off x="7810500" y="1943100"/>
          <a:ext cx="365760" cy="190500"/>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en-US" sz="1100"/>
        </a:p>
      </xdr:txBody>
    </xdr:sp>
    <xdr:clientData/>
  </xdr:twoCellAnchor>
  <xdr:twoCellAnchor>
    <xdr:from>
      <xdr:col>9</xdr:col>
      <xdr:colOff>342900</xdr:colOff>
      <xdr:row>30</xdr:row>
      <xdr:rowOff>114300</xdr:rowOff>
    </xdr:from>
    <xdr:to>
      <xdr:col>9</xdr:col>
      <xdr:colOff>708660</xdr:colOff>
      <xdr:row>31</xdr:row>
      <xdr:rowOff>104775</xdr:rowOff>
    </xdr:to>
    <xdr:sp macro="" textlink="">
      <xdr:nvSpPr>
        <xdr:cNvPr id="3" name="Right Arrow 2"/>
        <xdr:cNvSpPr/>
      </xdr:nvSpPr>
      <xdr:spPr>
        <a:xfrm>
          <a:off x="7810500" y="5791200"/>
          <a:ext cx="365760" cy="190500"/>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en-US" sz="1100"/>
        </a:p>
      </xdr:txBody>
    </xdr:sp>
    <xdr:clientData/>
  </xdr:twoCellAnchor>
  <xdr:twoCellAnchor>
    <xdr:from>
      <xdr:col>9</xdr:col>
      <xdr:colOff>342900</xdr:colOff>
      <xdr:row>4</xdr:row>
      <xdr:rowOff>123825</xdr:rowOff>
    </xdr:from>
    <xdr:to>
      <xdr:col>9</xdr:col>
      <xdr:colOff>708660</xdr:colOff>
      <xdr:row>5</xdr:row>
      <xdr:rowOff>114300</xdr:rowOff>
    </xdr:to>
    <xdr:sp macro="" textlink="">
      <xdr:nvSpPr>
        <xdr:cNvPr id="5" name="Right Arrow 4"/>
        <xdr:cNvSpPr/>
      </xdr:nvSpPr>
      <xdr:spPr>
        <a:xfrm>
          <a:off x="7810500" y="1162050"/>
          <a:ext cx="365760" cy="190500"/>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en-US" sz="1100"/>
        </a:p>
      </xdr:txBody>
    </xdr:sp>
    <xdr:clientData/>
  </xdr:twoCellAnchor>
  <xdr:twoCellAnchor>
    <xdr:from>
      <xdr:col>9</xdr:col>
      <xdr:colOff>342900</xdr:colOff>
      <xdr:row>12</xdr:row>
      <xdr:rowOff>114300</xdr:rowOff>
    </xdr:from>
    <xdr:to>
      <xdr:col>9</xdr:col>
      <xdr:colOff>708660</xdr:colOff>
      <xdr:row>13</xdr:row>
      <xdr:rowOff>104775</xdr:rowOff>
    </xdr:to>
    <xdr:sp macro="" textlink="">
      <xdr:nvSpPr>
        <xdr:cNvPr id="6" name="Right Arrow 5"/>
        <xdr:cNvSpPr/>
      </xdr:nvSpPr>
      <xdr:spPr>
        <a:xfrm>
          <a:off x="7810500" y="2752725"/>
          <a:ext cx="365760" cy="190500"/>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en-US" sz="1100"/>
        </a:p>
      </xdr:txBody>
    </xdr:sp>
    <xdr:clientData/>
  </xdr:twoCellAnchor>
  <xdr:twoCellAnchor>
    <xdr:from>
      <xdr:col>9</xdr:col>
      <xdr:colOff>342900</xdr:colOff>
      <xdr:row>26</xdr:row>
      <xdr:rowOff>104775</xdr:rowOff>
    </xdr:from>
    <xdr:to>
      <xdr:col>9</xdr:col>
      <xdr:colOff>708660</xdr:colOff>
      <xdr:row>27</xdr:row>
      <xdr:rowOff>95250</xdr:rowOff>
    </xdr:to>
    <xdr:sp macro="" textlink="">
      <xdr:nvSpPr>
        <xdr:cNvPr id="7" name="Right Arrow 6"/>
        <xdr:cNvSpPr/>
      </xdr:nvSpPr>
      <xdr:spPr>
        <a:xfrm>
          <a:off x="7810500" y="1943100"/>
          <a:ext cx="365760" cy="190500"/>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en-US" sz="1100"/>
        </a:p>
      </xdr:txBody>
    </xdr:sp>
    <xdr:clientData/>
  </xdr:twoCellAnchor>
  <xdr:twoCellAnchor>
    <xdr:from>
      <xdr:col>9</xdr:col>
      <xdr:colOff>342900</xdr:colOff>
      <xdr:row>22</xdr:row>
      <xdr:rowOff>123825</xdr:rowOff>
    </xdr:from>
    <xdr:to>
      <xdr:col>9</xdr:col>
      <xdr:colOff>708660</xdr:colOff>
      <xdr:row>23</xdr:row>
      <xdr:rowOff>114300</xdr:rowOff>
    </xdr:to>
    <xdr:sp macro="" textlink="">
      <xdr:nvSpPr>
        <xdr:cNvPr id="8" name="Right Arrow 7"/>
        <xdr:cNvSpPr/>
      </xdr:nvSpPr>
      <xdr:spPr>
        <a:xfrm>
          <a:off x="7810500" y="1162050"/>
          <a:ext cx="365760" cy="190500"/>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en-US" sz="1100"/>
        </a:p>
      </xdr:txBody>
    </xdr:sp>
    <xdr:clientData/>
  </xdr:twoCellAnchor>
  <xdr:twoCellAnchor>
    <xdr:from>
      <xdr:col>9</xdr:col>
      <xdr:colOff>342900</xdr:colOff>
      <xdr:row>30</xdr:row>
      <xdr:rowOff>114300</xdr:rowOff>
    </xdr:from>
    <xdr:to>
      <xdr:col>9</xdr:col>
      <xdr:colOff>708660</xdr:colOff>
      <xdr:row>31</xdr:row>
      <xdr:rowOff>104775</xdr:rowOff>
    </xdr:to>
    <xdr:sp macro="" textlink="">
      <xdr:nvSpPr>
        <xdr:cNvPr id="9" name="Right Arrow 8"/>
        <xdr:cNvSpPr/>
      </xdr:nvSpPr>
      <xdr:spPr>
        <a:xfrm>
          <a:off x="7810500" y="2752725"/>
          <a:ext cx="365760" cy="190500"/>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en-US" sz="1100"/>
        </a:p>
      </xdr:txBody>
    </xdr:sp>
    <xdr:clientData/>
  </xdr:twoCellAnchor>
  <xdr:twoCellAnchor>
    <xdr:from>
      <xdr:col>0</xdr:col>
      <xdr:colOff>333375</xdr:colOff>
      <xdr:row>3</xdr:row>
      <xdr:rowOff>0</xdr:rowOff>
    </xdr:from>
    <xdr:to>
      <xdr:col>0</xdr:col>
      <xdr:colOff>2609849</xdr:colOff>
      <xdr:row>7</xdr:row>
      <xdr:rowOff>28574</xdr:rowOff>
    </xdr:to>
    <xdr:sp macro="" textlink="">
      <xdr:nvSpPr>
        <xdr:cNvPr id="10" name="Right Arrow 9"/>
        <xdr:cNvSpPr/>
      </xdr:nvSpPr>
      <xdr:spPr>
        <a:xfrm>
          <a:off x="333375" y="838200"/>
          <a:ext cx="2276474" cy="828674"/>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n-US" sz="1050" b="1">
              <a:solidFill>
                <a:schemeClr val="bg1"/>
              </a:solidFill>
            </a:rPr>
            <a:t>Enter</a:t>
          </a:r>
          <a:r>
            <a:rPr lang="en-US" sz="1050" b="1" baseline="0">
              <a:solidFill>
                <a:schemeClr val="bg1"/>
              </a:solidFill>
            </a:rPr>
            <a:t> information at </a:t>
          </a:r>
          <a:r>
            <a:rPr lang="en-US" sz="1050" b="1" u="sng" baseline="0">
              <a:solidFill>
                <a:schemeClr val="bg1"/>
              </a:solidFill>
            </a:rPr>
            <a:t>ONE </a:t>
          </a:r>
          <a:r>
            <a:rPr lang="en-US" sz="1050" b="1" baseline="0">
              <a:solidFill>
                <a:schemeClr val="bg1"/>
              </a:solidFill>
            </a:rPr>
            <a:t>arrow</a:t>
          </a:r>
          <a:endParaRPr lang="en-US" sz="1050" b="1">
            <a:solidFill>
              <a:schemeClr val="bg1"/>
            </a:solidFill>
          </a:endParaRPr>
        </a:p>
      </xdr:txBody>
    </xdr:sp>
    <xdr:clientData/>
  </xdr:twoCellAnchor>
  <xdr:twoCellAnchor>
    <xdr:from>
      <xdr:col>0</xdr:col>
      <xdr:colOff>333375</xdr:colOff>
      <xdr:row>11</xdr:row>
      <xdr:rowOff>19050</xdr:rowOff>
    </xdr:from>
    <xdr:to>
      <xdr:col>0</xdr:col>
      <xdr:colOff>2609849</xdr:colOff>
      <xdr:row>15</xdr:row>
      <xdr:rowOff>47624</xdr:rowOff>
    </xdr:to>
    <xdr:sp macro="" textlink="">
      <xdr:nvSpPr>
        <xdr:cNvPr id="12" name="Right Arrow 11"/>
        <xdr:cNvSpPr/>
      </xdr:nvSpPr>
      <xdr:spPr>
        <a:xfrm>
          <a:off x="333375" y="2457450"/>
          <a:ext cx="2276474" cy="828674"/>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n-US" sz="1050" b="1">
              <a:solidFill>
                <a:schemeClr val="bg1"/>
              </a:solidFill>
            </a:rPr>
            <a:t>Enter</a:t>
          </a:r>
          <a:r>
            <a:rPr lang="en-US" sz="1050" b="1" baseline="0">
              <a:solidFill>
                <a:schemeClr val="bg1"/>
              </a:solidFill>
            </a:rPr>
            <a:t> information at arrow</a:t>
          </a:r>
          <a:endParaRPr lang="en-US" sz="1050" b="1">
            <a:solidFill>
              <a:schemeClr val="bg1"/>
            </a:solidFill>
          </a:endParaRPr>
        </a:p>
      </xdr:txBody>
    </xdr:sp>
    <xdr:clientData/>
  </xdr:twoCellAnchor>
  <xdr:twoCellAnchor>
    <xdr:from>
      <xdr:col>0</xdr:col>
      <xdr:colOff>333375</xdr:colOff>
      <xdr:row>21</xdr:row>
      <xdr:rowOff>38100</xdr:rowOff>
    </xdr:from>
    <xdr:to>
      <xdr:col>0</xdr:col>
      <xdr:colOff>2609849</xdr:colOff>
      <xdr:row>25</xdr:row>
      <xdr:rowOff>66674</xdr:rowOff>
    </xdr:to>
    <xdr:sp macro="" textlink="">
      <xdr:nvSpPr>
        <xdr:cNvPr id="13" name="Right Arrow 12"/>
        <xdr:cNvSpPr/>
      </xdr:nvSpPr>
      <xdr:spPr>
        <a:xfrm>
          <a:off x="333375" y="4714875"/>
          <a:ext cx="2276474" cy="828674"/>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n-US" sz="1050" b="1">
              <a:solidFill>
                <a:schemeClr val="bg1"/>
              </a:solidFill>
            </a:rPr>
            <a:t>Enter</a:t>
          </a:r>
          <a:r>
            <a:rPr lang="en-US" sz="1050" b="1" baseline="0">
              <a:solidFill>
                <a:schemeClr val="bg1"/>
              </a:solidFill>
            </a:rPr>
            <a:t> information at </a:t>
          </a:r>
          <a:r>
            <a:rPr lang="en-US" sz="1050" b="1" u="sng" baseline="0">
              <a:solidFill>
                <a:schemeClr val="bg1"/>
              </a:solidFill>
            </a:rPr>
            <a:t>ONE </a:t>
          </a:r>
          <a:r>
            <a:rPr lang="en-US" sz="1050" b="1" baseline="0">
              <a:solidFill>
                <a:schemeClr val="bg1"/>
              </a:solidFill>
            </a:rPr>
            <a:t>arrow</a:t>
          </a:r>
          <a:endParaRPr lang="en-US" sz="1050" b="1">
            <a:solidFill>
              <a:schemeClr val="bg1"/>
            </a:solidFill>
          </a:endParaRPr>
        </a:p>
      </xdr:txBody>
    </xdr:sp>
    <xdr:clientData/>
  </xdr:twoCellAnchor>
  <xdr:twoCellAnchor>
    <xdr:from>
      <xdr:col>0</xdr:col>
      <xdr:colOff>333375</xdr:colOff>
      <xdr:row>29</xdr:row>
      <xdr:rowOff>57150</xdr:rowOff>
    </xdr:from>
    <xdr:to>
      <xdr:col>0</xdr:col>
      <xdr:colOff>2609849</xdr:colOff>
      <xdr:row>33</xdr:row>
      <xdr:rowOff>85724</xdr:rowOff>
    </xdr:to>
    <xdr:sp macro="" textlink="">
      <xdr:nvSpPr>
        <xdr:cNvPr id="14" name="Right Arrow 13"/>
        <xdr:cNvSpPr/>
      </xdr:nvSpPr>
      <xdr:spPr>
        <a:xfrm>
          <a:off x="333375" y="6334125"/>
          <a:ext cx="2276474" cy="828674"/>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n-US" sz="1050" b="1">
              <a:solidFill>
                <a:schemeClr val="bg1"/>
              </a:solidFill>
            </a:rPr>
            <a:t>Enter</a:t>
          </a:r>
          <a:r>
            <a:rPr lang="en-US" sz="1050" b="1" baseline="0">
              <a:solidFill>
                <a:schemeClr val="bg1"/>
              </a:solidFill>
            </a:rPr>
            <a:t> information at arrow</a:t>
          </a:r>
          <a:endParaRPr lang="en-US" sz="1050" b="1">
            <a:solidFill>
              <a:schemeClr val="bg1"/>
            </a:solidFill>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9</xdr:col>
      <xdr:colOff>342900</xdr:colOff>
      <xdr:row>8</xdr:row>
      <xdr:rowOff>104775</xdr:rowOff>
    </xdr:from>
    <xdr:to>
      <xdr:col>9</xdr:col>
      <xdr:colOff>708660</xdr:colOff>
      <xdr:row>9</xdr:row>
      <xdr:rowOff>95250</xdr:rowOff>
    </xdr:to>
    <xdr:sp macro="" textlink="">
      <xdr:nvSpPr>
        <xdr:cNvPr id="2" name="Right Arrow 1"/>
        <xdr:cNvSpPr/>
      </xdr:nvSpPr>
      <xdr:spPr>
        <a:xfrm>
          <a:off x="7810500" y="1943100"/>
          <a:ext cx="365760" cy="190500"/>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en-US" sz="1100"/>
        </a:p>
      </xdr:txBody>
    </xdr:sp>
    <xdr:clientData/>
  </xdr:twoCellAnchor>
  <xdr:twoCellAnchor>
    <xdr:from>
      <xdr:col>0</xdr:col>
      <xdr:colOff>409575</xdr:colOff>
      <xdr:row>1</xdr:row>
      <xdr:rowOff>19050</xdr:rowOff>
    </xdr:from>
    <xdr:to>
      <xdr:col>0</xdr:col>
      <xdr:colOff>2686049</xdr:colOff>
      <xdr:row>4</xdr:row>
      <xdr:rowOff>9524</xdr:rowOff>
    </xdr:to>
    <xdr:sp macro="" textlink="">
      <xdr:nvSpPr>
        <xdr:cNvPr id="3" name="Right Arrow 2"/>
        <xdr:cNvSpPr/>
      </xdr:nvSpPr>
      <xdr:spPr>
        <a:xfrm>
          <a:off x="409575" y="219075"/>
          <a:ext cx="2276474" cy="828674"/>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n-US" sz="1050" b="1">
              <a:solidFill>
                <a:schemeClr val="bg1"/>
              </a:solidFill>
            </a:rPr>
            <a:t>Enter</a:t>
          </a:r>
          <a:r>
            <a:rPr lang="en-US" sz="1050" b="1" baseline="0">
              <a:solidFill>
                <a:schemeClr val="bg1"/>
              </a:solidFill>
            </a:rPr>
            <a:t> information at arrow</a:t>
          </a:r>
          <a:endParaRPr lang="en-US" sz="1050" b="1">
            <a:solidFill>
              <a:schemeClr val="bg1"/>
            </a:solidFill>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9</xdr:col>
      <xdr:colOff>342900</xdr:colOff>
      <xdr:row>8</xdr:row>
      <xdr:rowOff>104775</xdr:rowOff>
    </xdr:from>
    <xdr:to>
      <xdr:col>9</xdr:col>
      <xdr:colOff>708660</xdr:colOff>
      <xdr:row>9</xdr:row>
      <xdr:rowOff>95250</xdr:rowOff>
    </xdr:to>
    <xdr:sp macro="" textlink="">
      <xdr:nvSpPr>
        <xdr:cNvPr id="2" name="Right Arrow 1"/>
        <xdr:cNvSpPr/>
      </xdr:nvSpPr>
      <xdr:spPr>
        <a:xfrm>
          <a:off x="8629650" y="1943100"/>
          <a:ext cx="365760" cy="190500"/>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en-US" sz="1100"/>
        </a:p>
      </xdr:txBody>
    </xdr:sp>
    <xdr:clientData/>
  </xdr:twoCellAnchor>
  <xdr:twoCellAnchor>
    <xdr:from>
      <xdr:col>9</xdr:col>
      <xdr:colOff>342900</xdr:colOff>
      <xdr:row>4</xdr:row>
      <xdr:rowOff>123825</xdr:rowOff>
    </xdr:from>
    <xdr:to>
      <xdr:col>9</xdr:col>
      <xdr:colOff>708660</xdr:colOff>
      <xdr:row>5</xdr:row>
      <xdr:rowOff>114300</xdr:rowOff>
    </xdr:to>
    <xdr:sp macro="" textlink="">
      <xdr:nvSpPr>
        <xdr:cNvPr id="3" name="Right Arrow 2"/>
        <xdr:cNvSpPr/>
      </xdr:nvSpPr>
      <xdr:spPr>
        <a:xfrm>
          <a:off x="8629650" y="1162050"/>
          <a:ext cx="365760" cy="190500"/>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en-US" sz="1100"/>
        </a:p>
      </xdr:txBody>
    </xdr:sp>
    <xdr:clientData/>
  </xdr:twoCellAnchor>
  <xdr:twoCellAnchor>
    <xdr:from>
      <xdr:col>9</xdr:col>
      <xdr:colOff>342900</xdr:colOff>
      <xdr:row>20</xdr:row>
      <xdr:rowOff>123825</xdr:rowOff>
    </xdr:from>
    <xdr:to>
      <xdr:col>9</xdr:col>
      <xdr:colOff>708660</xdr:colOff>
      <xdr:row>21</xdr:row>
      <xdr:rowOff>114300</xdr:rowOff>
    </xdr:to>
    <xdr:sp macro="" textlink="">
      <xdr:nvSpPr>
        <xdr:cNvPr id="4" name="Right Arrow 3"/>
        <xdr:cNvSpPr/>
      </xdr:nvSpPr>
      <xdr:spPr>
        <a:xfrm>
          <a:off x="8629650" y="4362450"/>
          <a:ext cx="365760" cy="190500"/>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en-US" sz="1100"/>
        </a:p>
      </xdr:txBody>
    </xdr:sp>
    <xdr:clientData/>
  </xdr:twoCellAnchor>
  <xdr:twoCellAnchor>
    <xdr:from>
      <xdr:col>0</xdr:col>
      <xdr:colOff>451036</xdr:colOff>
      <xdr:row>2</xdr:row>
      <xdr:rowOff>178173</xdr:rowOff>
    </xdr:from>
    <xdr:to>
      <xdr:col>0</xdr:col>
      <xdr:colOff>2727510</xdr:colOff>
      <xdr:row>7</xdr:row>
      <xdr:rowOff>6722</xdr:rowOff>
    </xdr:to>
    <xdr:sp macro="" textlink="">
      <xdr:nvSpPr>
        <xdr:cNvPr id="5" name="Right Arrow 4"/>
        <xdr:cNvSpPr/>
      </xdr:nvSpPr>
      <xdr:spPr>
        <a:xfrm>
          <a:off x="451036" y="816348"/>
          <a:ext cx="2276474" cy="828674"/>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n-US" sz="1050" b="1">
              <a:solidFill>
                <a:schemeClr val="bg1"/>
              </a:solidFill>
            </a:rPr>
            <a:t>Enter</a:t>
          </a:r>
          <a:r>
            <a:rPr lang="en-US" sz="1050" b="1" baseline="0">
              <a:solidFill>
                <a:schemeClr val="bg1"/>
              </a:solidFill>
            </a:rPr>
            <a:t> information at </a:t>
          </a:r>
          <a:r>
            <a:rPr lang="en-US" sz="1050" b="1" u="sng" baseline="0">
              <a:solidFill>
                <a:schemeClr val="bg1"/>
              </a:solidFill>
            </a:rPr>
            <a:t>ONE </a:t>
          </a:r>
          <a:r>
            <a:rPr lang="en-US" sz="1050" b="1" baseline="0">
              <a:solidFill>
                <a:schemeClr val="bg1"/>
              </a:solidFill>
            </a:rPr>
            <a:t>arrow</a:t>
          </a:r>
          <a:endParaRPr lang="en-US" sz="1050" b="1">
            <a:solidFill>
              <a:schemeClr val="bg1"/>
            </a:solidFill>
          </a:endParaRPr>
        </a:p>
      </xdr:txBody>
    </xdr:sp>
    <xdr:clientData/>
  </xdr:twoCellAnchor>
  <xdr:twoCellAnchor>
    <xdr:from>
      <xdr:col>0</xdr:col>
      <xdr:colOff>447675</xdr:colOff>
      <xdr:row>11</xdr:row>
      <xdr:rowOff>38100</xdr:rowOff>
    </xdr:from>
    <xdr:to>
      <xdr:col>0</xdr:col>
      <xdr:colOff>2724149</xdr:colOff>
      <xdr:row>15</xdr:row>
      <xdr:rowOff>66674</xdr:rowOff>
    </xdr:to>
    <xdr:sp macro="" textlink="">
      <xdr:nvSpPr>
        <xdr:cNvPr id="6" name="Right Arrow 5"/>
        <xdr:cNvSpPr/>
      </xdr:nvSpPr>
      <xdr:spPr>
        <a:xfrm>
          <a:off x="447675" y="2476500"/>
          <a:ext cx="2276474" cy="828674"/>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n-US" sz="1050" b="1">
              <a:solidFill>
                <a:schemeClr val="bg1"/>
              </a:solidFill>
            </a:rPr>
            <a:t>Enter</a:t>
          </a:r>
          <a:r>
            <a:rPr lang="en-US" sz="1050" b="1" baseline="0">
              <a:solidFill>
                <a:schemeClr val="bg1"/>
              </a:solidFill>
            </a:rPr>
            <a:t> information at </a:t>
          </a:r>
          <a:r>
            <a:rPr lang="en-US" sz="1050" b="1" u="sng" baseline="0">
              <a:solidFill>
                <a:schemeClr val="bg1"/>
              </a:solidFill>
            </a:rPr>
            <a:t>ALL </a:t>
          </a:r>
          <a:r>
            <a:rPr lang="en-US" sz="1050" b="1" baseline="0">
              <a:solidFill>
                <a:schemeClr val="bg1"/>
              </a:solidFill>
            </a:rPr>
            <a:t>arrows</a:t>
          </a:r>
          <a:endParaRPr lang="en-US" sz="1050" b="1">
            <a:solidFill>
              <a:schemeClr val="bg1"/>
            </a:solidFill>
          </a:endParaRPr>
        </a:p>
      </xdr:txBody>
    </xdr:sp>
    <xdr:clientData/>
  </xdr:twoCellAnchor>
  <xdr:twoCellAnchor>
    <xdr:from>
      <xdr:col>9</xdr:col>
      <xdr:colOff>361950</xdr:colOff>
      <xdr:row>12</xdr:row>
      <xdr:rowOff>123825</xdr:rowOff>
    </xdr:from>
    <xdr:to>
      <xdr:col>9</xdr:col>
      <xdr:colOff>727710</xdr:colOff>
      <xdr:row>13</xdr:row>
      <xdr:rowOff>114300</xdr:rowOff>
    </xdr:to>
    <xdr:sp macro="" textlink="">
      <xdr:nvSpPr>
        <xdr:cNvPr id="7" name="Right Arrow 6"/>
        <xdr:cNvSpPr/>
      </xdr:nvSpPr>
      <xdr:spPr>
        <a:xfrm>
          <a:off x="8648700" y="2762250"/>
          <a:ext cx="365760" cy="190500"/>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en-US" sz="1100"/>
        </a:p>
      </xdr:txBody>
    </xdr:sp>
    <xdr:clientData/>
  </xdr:twoCellAnchor>
  <xdr:twoCellAnchor>
    <xdr:from>
      <xdr:col>9</xdr:col>
      <xdr:colOff>342900</xdr:colOff>
      <xdr:row>34</xdr:row>
      <xdr:rowOff>123825</xdr:rowOff>
    </xdr:from>
    <xdr:to>
      <xdr:col>9</xdr:col>
      <xdr:colOff>708660</xdr:colOff>
      <xdr:row>35</xdr:row>
      <xdr:rowOff>114300</xdr:rowOff>
    </xdr:to>
    <xdr:sp macro="" textlink="">
      <xdr:nvSpPr>
        <xdr:cNvPr id="8" name="Right Arrow 7"/>
        <xdr:cNvSpPr/>
      </xdr:nvSpPr>
      <xdr:spPr>
        <a:xfrm>
          <a:off x="8629650" y="7400925"/>
          <a:ext cx="365760" cy="190500"/>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en-US" sz="1100"/>
        </a:p>
      </xdr:txBody>
    </xdr:sp>
    <xdr:clientData/>
  </xdr:twoCellAnchor>
  <xdr:twoCellAnchor>
    <xdr:from>
      <xdr:col>0</xdr:col>
      <xdr:colOff>449036</xdr:colOff>
      <xdr:row>33</xdr:row>
      <xdr:rowOff>-1</xdr:rowOff>
    </xdr:from>
    <xdr:to>
      <xdr:col>0</xdr:col>
      <xdr:colOff>2725510</xdr:colOff>
      <xdr:row>37</xdr:row>
      <xdr:rowOff>28574</xdr:rowOff>
    </xdr:to>
    <xdr:sp macro="" textlink="">
      <xdr:nvSpPr>
        <xdr:cNvPr id="9" name="Right Arrow 8"/>
        <xdr:cNvSpPr/>
      </xdr:nvSpPr>
      <xdr:spPr>
        <a:xfrm>
          <a:off x="449036" y="7198178"/>
          <a:ext cx="2276474" cy="845003"/>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n-US" sz="1050" b="1">
              <a:solidFill>
                <a:schemeClr val="bg1"/>
              </a:solidFill>
            </a:rPr>
            <a:t>Enter</a:t>
          </a:r>
          <a:r>
            <a:rPr lang="en-US" sz="1050" b="1" baseline="0">
              <a:solidFill>
                <a:schemeClr val="bg1"/>
              </a:solidFill>
            </a:rPr>
            <a:t> information at arrow </a:t>
          </a:r>
        </a:p>
        <a:p>
          <a:pPr algn="ctr"/>
          <a:r>
            <a:rPr lang="en-US" sz="1050" b="1" baseline="0">
              <a:solidFill>
                <a:schemeClr val="bg1"/>
              </a:solidFill>
            </a:rPr>
            <a:t>if purchasing a pre-made feed</a:t>
          </a:r>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9</xdr:col>
      <xdr:colOff>342900</xdr:colOff>
      <xdr:row>8</xdr:row>
      <xdr:rowOff>104775</xdr:rowOff>
    </xdr:from>
    <xdr:to>
      <xdr:col>9</xdr:col>
      <xdr:colOff>708660</xdr:colOff>
      <xdr:row>9</xdr:row>
      <xdr:rowOff>95250</xdr:rowOff>
    </xdr:to>
    <xdr:sp macro="" textlink="">
      <xdr:nvSpPr>
        <xdr:cNvPr id="2" name="Right Arrow 1"/>
        <xdr:cNvSpPr/>
      </xdr:nvSpPr>
      <xdr:spPr>
        <a:xfrm>
          <a:off x="8629650" y="1943100"/>
          <a:ext cx="365760" cy="190500"/>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en-US" sz="1100"/>
        </a:p>
      </xdr:txBody>
    </xdr:sp>
    <xdr:clientData/>
  </xdr:twoCellAnchor>
  <xdr:twoCellAnchor>
    <xdr:from>
      <xdr:col>9</xdr:col>
      <xdr:colOff>342900</xdr:colOff>
      <xdr:row>4</xdr:row>
      <xdr:rowOff>123825</xdr:rowOff>
    </xdr:from>
    <xdr:to>
      <xdr:col>9</xdr:col>
      <xdr:colOff>708660</xdr:colOff>
      <xdr:row>5</xdr:row>
      <xdr:rowOff>114300</xdr:rowOff>
    </xdr:to>
    <xdr:sp macro="" textlink="">
      <xdr:nvSpPr>
        <xdr:cNvPr id="3" name="Right Arrow 2"/>
        <xdr:cNvSpPr/>
      </xdr:nvSpPr>
      <xdr:spPr>
        <a:xfrm>
          <a:off x="8629650" y="1162050"/>
          <a:ext cx="365760" cy="190500"/>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en-US" sz="1100"/>
        </a:p>
      </xdr:txBody>
    </xdr:sp>
    <xdr:clientData/>
  </xdr:twoCellAnchor>
  <xdr:twoCellAnchor>
    <xdr:from>
      <xdr:col>9</xdr:col>
      <xdr:colOff>342900</xdr:colOff>
      <xdr:row>20</xdr:row>
      <xdr:rowOff>123825</xdr:rowOff>
    </xdr:from>
    <xdr:to>
      <xdr:col>9</xdr:col>
      <xdr:colOff>708660</xdr:colOff>
      <xdr:row>21</xdr:row>
      <xdr:rowOff>114300</xdr:rowOff>
    </xdr:to>
    <xdr:sp macro="" textlink="">
      <xdr:nvSpPr>
        <xdr:cNvPr id="4" name="Right Arrow 3"/>
        <xdr:cNvSpPr/>
      </xdr:nvSpPr>
      <xdr:spPr>
        <a:xfrm>
          <a:off x="8629650" y="4362450"/>
          <a:ext cx="365760" cy="190500"/>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en-US" sz="1100"/>
        </a:p>
      </xdr:txBody>
    </xdr:sp>
    <xdr:clientData/>
  </xdr:twoCellAnchor>
  <xdr:twoCellAnchor>
    <xdr:from>
      <xdr:col>0</xdr:col>
      <xdr:colOff>451036</xdr:colOff>
      <xdr:row>2</xdr:row>
      <xdr:rowOff>178173</xdr:rowOff>
    </xdr:from>
    <xdr:to>
      <xdr:col>0</xdr:col>
      <xdr:colOff>2727510</xdr:colOff>
      <xdr:row>7</xdr:row>
      <xdr:rowOff>6722</xdr:rowOff>
    </xdr:to>
    <xdr:sp macro="" textlink="">
      <xdr:nvSpPr>
        <xdr:cNvPr id="5" name="Right Arrow 4"/>
        <xdr:cNvSpPr/>
      </xdr:nvSpPr>
      <xdr:spPr>
        <a:xfrm>
          <a:off x="451036" y="816348"/>
          <a:ext cx="2276474" cy="828674"/>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n-US" sz="1050" b="1">
              <a:solidFill>
                <a:schemeClr val="bg1"/>
              </a:solidFill>
            </a:rPr>
            <a:t>Enter</a:t>
          </a:r>
          <a:r>
            <a:rPr lang="en-US" sz="1050" b="1" baseline="0">
              <a:solidFill>
                <a:schemeClr val="bg1"/>
              </a:solidFill>
            </a:rPr>
            <a:t> information at </a:t>
          </a:r>
          <a:r>
            <a:rPr lang="en-US" sz="1050" b="1" u="sng" baseline="0">
              <a:solidFill>
                <a:schemeClr val="bg1"/>
              </a:solidFill>
            </a:rPr>
            <a:t>ONE </a:t>
          </a:r>
          <a:r>
            <a:rPr lang="en-US" sz="1050" b="1" baseline="0">
              <a:solidFill>
                <a:schemeClr val="bg1"/>
              </a:solidFill>
            </a:rPr>
            <a:t>arrow</a:t>
          </a:r>
          <a:endParaRPr lang="en-US" sz="1050" b="1">
            <a:solidFill>
              <a:schemeClr val="bg1"/>
            </a:solidFill>
          </a:endParaRPr>
        </a:p>
      </xdr:txBody>
    </xdr:sp>
    <xdr:clientData/>
  </xdr:twoCellAnchor>
  <xdr:twoCellAnchor>
    <xdr:from>
      <xdr:col>0</xdr:col>
      <xdr:colOff>447675</xdr:colOff>
      <xdr:row>11</xdr:row>
      <xdr:rowOff>38100</xdr:rowOff>
    </xdr:from>
    <xdr:to>
      <xdr:col>0</xdr:col>
      <xdr:colOff>2724149</xdr:colOff>
      <xdr:row>15</xdr:row>
      <xdr:rowOff>66674</xdr:rowOff>
    </xdr:to>
    <xdr:sp macro="" textlink="">
      <xdr:nvSpPr>
        <xdr:cNvPr id="6" name="Right Arrow 5"/>
        <xdr:cNvSpPr/>
      </xdr:nvSpPr>
      <xdr:spPr>
        <a:xfrm>
          <a:off x="447675" y="2476500"/>
          <a:ext cx="2276474" cy="828674"/>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n-US" sz="1050" b="1">
              <a:solidFill>
                <a:schemeClr val="bg1"/>
              </a:solidFill>
            </a:rPr>
            <a:t>Enter</a:t>
          </a:r>
          <a:r>
            <a:rPr lang="en-US" sz="1050" b="1" baseline="0">
              <a:solidFill>
                <a:schemeClr val="bg1"/>
              </a:solidFill>
            </a:rPr>
            <a:t> information at arrow</a:t>
          </a:r>
          <a:endParaRPr lang="en-US" sz="1050" b="1">
            <a:solidFill>
              <a:schemeClr val="bg1"/>
            </a:solidFill>
          </a:endParaRPr>
        </a:p>
      </xdr:txBody>
    </xdr:sp>
    <xdr:clientData/>
  </xdr:twoCellAnchor>
  <xdr:twoCellAnchor>
    <xdr:from>
      <xdr:col>9</xdr:col>
      <xdr:colOff>342900</xdr:colOff>
      <xdr:row>34</xdr:row>
      <xdr:rowOff>123825</xdr:rowOff>
    </xdr:from>
    <xdr:to>
      <xdr:col>9</xdr:col>
      <xdr:colOff>708660</xdr:colOff>
      <xdr:row>35</xdr:row>
      <xdr:rowOff>114300</xdr:rowOff>
    </xdr:to>
    <xdr:sp macro="" textlink="">
      <xdr:nvSpPr>
        <xdr:cNvPr id="7" name="Right Arrow 6"/>
        <xdr:cNvSpPr/>
      </xdr:nvSpPr>
      <xdr:spPr>
        <a:xfrm>
          <a:off x="8629650" y="7400925"/>
          <a:ext cx="365760" cy="190500"/>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en-US" sz="1100"/>
        </a:p>
      </xdr:txBody>
    </xdr:sp>
    <xdr:clientData/>
  </xdr:twoCellAnchor>
  <xdr:twoCellAnchor>
    <xdr:from>
      <xdr:col>0</xdr:col>
      <xdr:colOff>435429</xdr:colOff>
      <xdr:row>33</xdr:row>
      <xdr:rowOff>13606</xdr:rowOff>
    </xdr:from>
    <xdr:to>
      <xdr:col>0</xdr:col>
      <xdr:colOff>2711903</xdr:colOff>
      <xdr:row>37</xdr:row>
      <xdr:rowOff>42181</xdr:rowOff>
    </xdr:to>
    <xdr:sp macro="" textlink="">
      <xdr:nvSpPr>
        <xdr:cNvPr id="8" name="Right Arrow 7"/>
        <xdr:cNvSpPr/>
      </xdr:nvSpPr>
      <xdr:spPr>
        <a:xfrm>
          <a:off x="435429" y="7211785"/>
          <a:ext cx="2276474" cy="845003"/>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n-US" sz="1050" b="1">
              <a:solidFill>
                <a:schemeClr val="bg1"/>
              </a:solidFill>
            </a:rPr>
            <a:t>Enter</a:t>
          </a:r>
          <a:r>
            <a:rPr lang="en-US" sz="1050" b="1" baseline="0">
              <a:solidFill>
                <a:schemeClr val="bg1"/>
              </a:solidFill>
            </a:rPr>
            <a:t> information at arrow </a:t>
          </a:r>
        </a:p>
        <a:p>
          <a:pPr algn="ctr"/>
          <a:r>
            <a:rPr lang="en-US" sz="1050" b="1" baseline="0">
              <a:solidFill>
                <a:schemeClr val="bg1"/>
              </a:solidFill>
            </a:rPr>
            <a:t>if purchasing a pre-made feed</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9</xdr:col>
      <xdr:colOff>342900</xdr:colOff>
      <xdr:row>8</xdr:row>
      <xdr:rowOff>104775</xdr:rowOff>
    </xdr:from>
    <xdr:to>
      <xdr:col>9</xdr:col>
      <xdr:colOff>708660</xdr:colOff>
      <xdr:row>9</xdr:row>
      <xdr:rowOff>95250</xdr:rowOff>
    </xdr:to>
    <xdr:sp macro="" textlink="">
      <xdr:nvSpPr>
        <xdr:cNvPr id="2" name="Right Arrow 1"/>
        <xdr:cNvSpPr/>
      </xdr:nvSpPr>
      <xdr:spPr>
        <a:xfrm>
          <a:off x="8629650" y="1943100"/>
          <a:ext cx="365760" cy="190500"/>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en-US" sz="1100"/>
        </a:p>
      </xdr:txBody>
    </xdr:sp>
    <xdr:clientData/>
  </xdr:twoCellAnchor>
  <xdr:twoCellAnchor>
    <xdr:from>
      <xdr:col>9</xdr:col>
      <xdr:colOff>342900</xdr:colOff>
      <xdr:row>4</xdr:row>
      <xdr:rowOff>123825</xdr:rowOff>
    </xdr:from>
    <xdr:to>
      <xdr:col>9</xdr:col>
      <xdr:colOff>708660</xdr:colOff>
      <xdr:row>5</xdr:row>
      <xdr:rowOff>114300</xdr:rowOff>
    </xdr:to>
    <xdr:sp macro="" textlink="">
      <xdr:nvSpPr>
        <xdr:cNvPr id="3" name="Right Arrow 2"/>
        <xdr:cNvSpPr/>
      </xdr:nvSpPr>
      <xdr:spPr>
        <a:xfrm>
          <a:off x="8629650" y="1162050"/>
          <a:ext cx="365760" cy="190500"/>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en-US" sz="1100"/>
        </a:p>
      </xdr:txBody>
    </xdr:sp>
    <xdr:clientData/>
  </xdr:twoCellAnchor>
  <xdr:twoCellAnchor>
    <xdr:from>
      <xdr:col>9</xdr:col>
      <xdr:colOff>342900</xdr:colOff>
      <xdr:row>20</xdr:row>
      <xdr:rowOff>123825</xdr:rowOff>
    </xdr:from>
    <xdr:to>
      <xdr:col>9</xdr:col>
      <xdr:colOff>708660</xdr:colOff>
      <xdr:row>21</xdr:row>
      <xdr:rowOff>114300</xdr:rowOff>
    </xdr:to>
    <xdr:sp macro="" textlink="">
      <xdr:nvSpPr>
        <xdr:cNvPr id="4" name="Right Arrow 3"/>
        <xdr:cNvSpPr/>
      </xdr:nvSpPr>
      <xdr:spPr>
        <a:xfrm>
          <a:off x="8629650" y="4362450"/>
          <a:ext cx="365760" cy="190500"/>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en-US" sz="1100"/>
        </a:p>
      </xdr:txBody>
    </xdr:sp>
    <xdr:clientData/>
  </xdr:twoCellAnchor>
  <xdr:twoCellAnchor>
    <xdr:from>
      <xdr:col>0</xdr:col>
      <xdr:colOff>451036</xdr:colOff>
      <xdr:row>2</xdr:row>
      <xdr:rowOff>178173</xdr:rowOff>
    </xdr:from>
    <xdr:to>
      <xdr:col>0</xdr:col>
      <xdr:colOff>2727510</xdr:colOff>
      <xdr:row>7</xdr:row>
      <xdr:rowOff>6722</xdr:rowOff>
    </xdr:to>
    <xdr:sp macro="" textlink="">
      <xdr:nvSpPr>
        <xdr:cNvPr id="5" name="Right Arrow 4"/>
        <xdr:cNvSpPr/>
      </xdr:nvSpPr>
      <xdr:spPr>
        <a:xfrm>
          <a:off x="451036" y="816348"/>
          <a:ext cx="2276474" cy="828674"/>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n-US" sz="1050" b="1">
              <a:solidFill>
                <a:schemeClr val="bg1"/>
              </a:solidFill>
            </a:rPr>
            <a:t>Enter</a:t>
          </a:r>
          <a:r>
            <a:rPr lang="en-US" sz="1050" b="1" baseline="0">
              <a:solidFill>
                <a:schemeClr val="bg1"/>
              </a:solidFill>
            </a:rPr>
            <a:t> information at </a:t>
          </a:r>
          <a:r>
            <a:rPr lang="en-US" sz="1050" b="1" u="sng" baseline="0">
              <a:solidFill>
                <a:schemeClr val="bg1"/>
              </a:solidFill>
            </a:rPr>
            <a:t>ONE </a:t>
          </a:r>
          <a:r>
            <a:rPr lang="en-US" sz="1050" b="1" baseline="0">
              <a:solidFill>
                <a:schemeClr val="bg1"/>
              </a:solidFill>
            </a:rPr>
            <a:t>arrow</a:t>
          </a:r>
          <a:endParaRPr lang="en-US" sz="1050" b="1">
            <a:solidFill>
              <a:schemeClr val="bg1"/>
            </a:solidFill>
          </a:endParaRPr>
        </a:p>
      </xdr:txBody>
    </xdr:sp>
    <xdr:clientData/>
  </xdr:twoCellAnchor>
  <xdr:twoCellAnchor>
    <xdr:from>
      <xdr:col>0</xdr:col>
      <xdr:colOff>447675</xdr:colOff>
      <xdr:row>11</xdr:row>
      <xdr:rowOff>38100</xdr:rowOff>
    </xdr:from>
    <xdr:to>
      <xdr:col>0</xdr:col>
      <xdr:colOff>2724149</xdr:colOff>
      <xdr:row>15</xdr:row>
      <xdr:rowOff>66674</xdr:rowOff>
    </xdr:to>
    <xdr:sp macro="" textlink="">
      <xdr:nvSpPr>
        <xdr:cNvPr id="6" name="Right Arrow 5"/>
        <xdr:cNvSpPr/>
      </xdr:nvSpPr>
      <xdr:spPr>
        <a:xfrm>
          <a:off x="447675" y="2476500"/>
          <a:ext cx="2276474" cy="828674"/>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n-US" sz="1050" b="1">
              <a:solidFill>
                <a:schemeClr val="bg1"/>
              </a:solidFill>
            </a:rPr>
            <a:t>Enter</a:t>
          </a:r>
          <a:r>
            <a:rPr lang="en-US" sz="1050" b="1" baseline="0">
              <a:solidFill>
                <a:schemeClr val="bg1"/>
              </a:solidFill>
            </a:rPr>
            <a:t> information at arrow</a:t>
          </a:r>
          <a:endParaRPr lang="en-US" sz="1050" b="1">
            <a:solidFill>
              <a:schemeClr val="bg1"/>
            </a:solidFill>
          </a:endParaRPr>
        </a:p>
      </xdr:txBody>
    </xdr:sp>
    <xdr:clientData/>
  </xdr:twoCellAnchor>
  <xdr:twoCellAnchor>
    <xdr:from>
      <xdr:col>9</xdr:col>
      <xdr:colOff>342900</xdr:colOff>
      <xdr:row>38</xdr:row>
      <xdr:rowOff>123825</xdr:rowOff>
    </xdr:from>
    <xdr:to>
      <xdr:col>9</xdr:col>
      <xdr:colOff>708660</xdr:colOff>
      <xdr:row>39</xdr:row>
      <xdr:rowOff>114300</xdr:rowOff>
    </xdr:to>
    <xdr:sp macro="" textlink="">
      <xdr:nvSpPr>
        <xdr:cNvPr id="8" name="Right Arrow 7"/>
        <xdr:cNvSpPr/>
      </xdr:nvSpPr>
      <xdr:spPr>
        <a:xfrm>
          <a:off x="8629650" y="7400925"/>
          <a:ext cx="365760" cy="190500"/>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en-US" sz="1100"/>
        </a:p>
      </xdr:txBody>
    </xdr:sp>
    <xdr:clientData/>
  </xdr:twoCellAnchor>
  <xdr:twoCellAnchor>
    <xdr:from>
      <xdr:col>0</xdr:col>
      <xdr:colOff>449035</xdr:colOff>
      <xdr:row>37</xdr:row>
      <xdr:rowOff>13607</xdr:rowOff>
    </xdr:from>
    <xdr:to>
      <xdr:col>0</xdr:col>
      <xdr:colOff>2725509</xdr:colOff>
      <xdr:row>41</xdr:row>
      <xdr:rowOff>42181</xdr:rowOff>
    </xdr:to>
    <xdr:sp macro="" textlink="">
      <xdr:nvSpPr>
        <xdr:cNvPr id="9" name="Right Arrow 8"/>
        <xdr:cNvSpPr/>
      </xdr:nvSpPr>
      <xdr:spPr>
        <a:xfrm>
          <a:off x="449035" y="8028214"/>
          <a:ext cx="2276474" cy="845003"/>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n-US" sz="1050" b="1">
              <a:solidFill>
                <a:schemeClr val="bg1"/>
              </a:solidFill>
            </a:rPr>
            <a:t>Enter</a:t>
          </a:r>
          <a:r>
            <a:rPr lang="en-US" sz="1050" b="1" baseline="0">
              <a:solidFill>
                <a:schemeClr val="bg1"/>
              </a:solidFill>
            </a:rPr>
            <a:t> information at arrow </a:t>
          </a:r>
        </a:p>
        <a:p>
          <a:pPr algn="ctr"/>
          <a:r>
            <a:rPr lang="en-US" sz="1050" b="1" baseline="0">
              <a:solidFill>
                <a:schemeClr val="bg1"/>
              </a:solidFill>
            </a:rPr>
            <a:t>if purchasing a pre-made feed</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9</xdr:col>
      <xdr:colOff>342900</xdr:colOff>
      <xdr:row>8</xdr:row>
      <xdr:rowOff>104775</xdr:rowOff>
    </xdr:from>
    <xdr:to>
      <xdr:col>9</xdr:col>
      <xdr:colOff>708660</xdr:colOff>
      <xdr:row>9</xdr:row>
      <xdr:rowOff>95250</xdr:rowOff>
    </xdr:to>
    <xdr:sp macro="" textlink="">
      <xdr:nvSpPr>
        <xdr:cNvPr id="2" name="Right Arrow 1"/>
        <xdr:cNvSpPr/>
      </xdr:nvSpPr>
      <xdr:spPr>
        <a:xfrm>
          <a:off x="9077325" y="1943100"/>
          <a:ext cx="365760" cy="190500"/>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en-US" sz="1100"/>
        </a:p>
      </xdr:txBody>
    </xdr:sp>
    <xdr:clientData/>
  </xdr:twoCellAnchor>
  <xdr:twoCellAnchor>
    <xdr:from>
      <xdr:col>0</xdr:col>
      <xdr:colOff>409575</xdr:colOff>
      <xdr:row>1</xdr:row>
      <xdr:rowOff>19050</xdr:rowOff>
    </xdr:from>
    <xdr:to>
      <xdr:col>0</xdr:col>
      <xdr:colOff>2686049</xdr:colOff>
      <xdr:row>4</xdr:row>
      <xdr:rowOff>9524</xdr:rowOff>
    </xdr:to>
    <xdr:sp macro="" textlink="">
      <xdr:nvSpPr>
        <xdr:cNvPr id="3" name="Right Arrow 2"/>
        <xdr:cNvSpPr/>
      </xdr:nvSpPr>
      <xdr:spPr>
        <a:xfrm>
          <a:off x="409575" y="219075"/>
          <a:ext cx="2276474" cy="828674"/>
        </a:xfrm>
        <a:prstGeom prst="rightArrow">
          <a:avLst/>
        </a:prstGeom>
        <a:gradFill flip="none" rotWithShape="1">
          <a:gsLst>
            <a:gs pos="0">
              <a:srgbClr val="FFF200"/>
            </a:gs>
            <a:gs pos="45000">
              <a:srgbClr val="FF7A00"/>
            </a:gs>
            <a:gs pos="70000">
              <a:srgbClr val="FF0300"/>
            </a:gs>
            <a:gs pos="100000">
              <a:srgbClr val="4D0808"/>
            </a:gs>
          </a:gsLst>
          <a:lin ang="10800000" scaled="1"/>
          <a:tileRect/>
        </a:gra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n-US" sz="1050" b="1">
              <a:solidFill>
                <a:schemeClr val="bg1"/>
              </a:solidFill>
            </a:rPr>
            <a:t>Enter</a:t>
          </a:r>
          <a:r>
            <a:rPr lang="en-US" sz="1050" b="1" baseline="0">
              <a:solidFill>
                <a:schemeClr val="bg1"/>
              </a:solidFill>
            </a:rPr>
            <a:t> information at arrow</a:t>
          </a:r>
          <a:endParaRPr lang="en-US" sz="1050" b="1">
            <a:solidFill>
              <a:schemeClr val="bg1"/>
            </a:solidFill>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3.bin"/><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7.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8.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9.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0.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1.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2.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3.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sheetPr>
    <pageSetUpPr autoPageBreaks="0"/>
  </sheetPr>
  <dimension ref="A1"/>
  <sheetViews>
    <sheetView showGridLines="0" showRowColHeaders="0" tabSelected="1" zoomScale="85" zoomScaleNormal="85" workbookViewId="0">
      <selection activeCell="M30" sqref="M30"/>
    </sheetView>
  </sheetViews>
  <sheetFormatPr defaultRowHeight="15"/>
  <cols>
    <col min="1" max="1" width="5.140625" customWidth="1"/>
  </cols>
  <sheetData/>
  <sheetProtection password="D987" sheet="1" objects="1" scenarios="1" selectLockedCells="1"/>
  <pageMargins left="0.7" right="0.7" top="0.75" bottom="0.75" header="0.3" footer="0.3"/>
  <pageSetup orientation="portrait" horizontalDpi="4294967293" verticalDpi="0" r:id="rId1"/>
  <drawing r:id="rId2"/>
</worksheet>
</file>

<file path=xl/worksheets/sheet2.xml><?xml version="1.0" encoding="utf-8"?>
<worksheet xmlns="http://schemas.openxmlformats.org/spreadsheetml/2006/main" xmlns:r="http://schemas.openxmlformats.org/officeDocument/2006/relationships">
  <dimension ref="B1:L308"/>
  <sheetViews>
    <sheetView showGridLines="0" showRowColHeaders="0" zoomScale="85" zoomScaleNormal="85" zoomScalePageLayoutView="50" workbookViewId="0">
      <selection activeCell="E14" sqref="E14"/>
    </sheetView>
  </sheetViews>
  <sheetFormatPr defaultRowHeight="15"/>
  <cols>
    <col min="1" max="1" width="37.42578125" customWidth="1"/>
    <col min="2" max="10" width="11.7109375" customWidth="1"/>
  </cols>
  <sheetData>
    <row r="1" spans="2:10" ht="22.5" customHeight="1" thickBot="1"/>
    <row r="2" spans="2:10" ht="35.1" customHeight="1" thickTop="1" thickBot="1">
      <c r="B2" s="140" t="s">
        <v>26</v>
      </c>
      <c r="C2" s="141"/>
      <c r="D2" s="141"/>
      <c r="E2" s="141"/>
      <c r="F2" s="141"/>
      <c r="G2" s="141"/>
      <c r="H2" s="141"/>
      <c r="I2" s="141"/>
      <c r="J2" s="142"/>
    </row>
    <row r="3" spans="2:10" s="2" customFormat="1" ht="15.95" customHeight="1" thickTop="1" thickBot="1">
      <c r="B3" s="26"/>
      <c r="C3" s="10"/>
      <c r="D3" s="10"/>
      <c r="E3" s="10"/>
      <c r="F3" s="10"/>
      <c r="G3" s="10"/>
      <c r="H3" s="10"/>
      <c r="I3" s="10"/>
      <c r="J3" s="27"/>
    </row>
    <row r="4" spans="2:10" ht="15.95" customHeight="1">
      <c r="B4" s="134" t="s">
        <v>98</v>
      </c>
      <c r="C4" s="135"/>
      <c r="D4" s="135"/>
      <c r="E4" s="24"/>
      <c r="F4" s="24"/>
      <c r="G4" s="24"/>
      <c r="H4" s="24"/>
      <c r="I4" s="132" t="s">
        <v>2</v>
      </c>
      <c r="J4" s="133"/>
    </row>
    <row r="5" spans="2:10" ht="15.95" customHeight="1">
      <c r="B5" s="136"/>
      <c r="C5" s="137"/>
      <c r="D5" s="137"/>
      <c r="E5" s="15"/>
      <c r="F5" s="15"/>
      <c r="G5" s="15"/>
      <c r="H5" s="15"/>
      <c r="I5" s="128"/>
      <c r="J5" s="129"/>
    </row>
    <row r="6" spans="2:10" ht="15.95" customHeight="1" thickBot="1">
      <c r="B6" s="138"/>
      <c r="C6" s="139"/>
      <c r="D6" s="139"/>
      <c r="E6" s="25"/>
      <c r="F6" s="25"/>
      <c r="G6" s="25"/>
      <c r="H6" s="25"/>
      <c r="I6" s="130"/>
      <c r="J6" s="131"/>
    </row>
    <row r="7" spans="2:10" ht="15.95" customHeight="1" thickBot="1">
      <c r="B7" s="28"/>
      <c r="C7" s="3"/>
      <c r="D7" s="3"/>
      <c r="E7" s="3"/>
      <c r="F7" s="3"/>
      <c r="G7" s="3"/>
      <c r="H7" s="3"/>
      <c r="I7" s="3"/>
      <c r="J7" s="29"/>
    </row>
    <row r="8" spans="2:10" ht="15.95" customHeight="1">
      <c r="B8" s="134" t="s">
        <v>97</v>
      </c>
      <c r="C8" s="135"/>
      <c r="D8" s="135"/>
      <c r="E8" s="24"/>
      <c r="F8" s="24"/>
      <c r="G8" s="24"/>
      <c r="H8" s="24"/>
      <c r="I8" s="132" t="s">
        <v>3</v>
      </c>
      <c r="J8" s="133"/>
    </row>
    <row r="9" spans="2:10" ht="15.95" customHeight="1">
      <c r="B9" s="136"/>
      <c r="C9" s="137"/>
      <c r="D9" s="137"/>
      <c r="E9" s="15"/>
      <c r="F9" s="15"/>
      <c r="G9" s="15"/>
      <c r="H9" s="15"/>
      <c r="I9" s="128"/>
      <c r="J9" s="129"/>
    </row>
    <row r="10" spans="2:10" ht="15.95" customHeight="1" thickBot="1">
      <c r="B10" s="138"/>
      <c r="C10" s="139"/>
      <c r="D10" s="139"/>
      <c r="E10" s="25"/>
      <c r="F10" s="25"/>
      <c r="G10" s="25"/>
      <c r="H10" s="25"/>
      <c r="I10" s="130"/>
      <c r="J10" s="131"/>
    </row>
    <row r="11" spans="2:10" ht="15.95" customHeight="1" thickBot="1">
      <c r="B11" s="28"/>
      <c r="C11" s="3"/>
      <c r="D11" s="3"/>
      <c r="E11" s="3"/>
      <c r="F11" s="3"/>
      <c r="G11" s="3"/>
      <c r="H11" s="3"/>
      <c r="I11" s="3"/>
      <c r="J11" s="29"/>
    </row>
    <row r="12" spans="2:10" ht="15.95" customHeight="1">
      <c r="B12" s="158" t="s">
        <v>95</v>
      </c>
      <c r="C12" s="159"/>
      <c r="D12" s="160"/>
      <c r="E12" s="126" t="s">
        <v>15</v>
      </c>
      <c r="F12" s="126"/>
      <c r="G12" s="126" t="s">
        <v>16</v>
      </c>
      <c r="H12" s="126"/>
      <c r="I12" s="126" t="s">
        <v>17</v>
      </c>
      <c r="J12" s="127"/>
    </row>
    <row r="13" spans="2:10" ht="15.95" customHeight="1">
      <c r="B13" s="161"/>
      <c r="C13" s="162"/>
      <c r="D13" s="163"/>
      <c r="E13" s="80" t="s">
        <v>0</v>
      </c>
      <c r="F13" s="80" t="s">
        <v>1</v>
      </c>
      <c r="G13" s="80" t="s">
        <v>0</v>
      </c>
      <c r="H13" s="80" t="s">
        <v>1</v>
      </c>
      <c r="I13" s="80" t="s">
        <v>0</v>
      </c>
      <c r="J13" s="81" t="s">
        <v>1</v>
      </c>
    </row>
    <row r="14" spans="2:10" ht="15.95" customHeight="1" thickBot="1">
      <c r="B14" s="164"/>
      <c r="C14" s="165"/>
      <c r="D14" s="166"/>
      <c r="E14" s="82"/>
      <c r="F14" s="82"/>
      <c r="G14" s="82"/>
      <c r="H14" s="82"/>
      <c r="I14" s="82"/>
      <c r="J14" s="83"/>
    </row>
    <row r="15" spans="2:10" ht="15.95" customHeight="1" thickBot="1">
      <c r="B15" s="28"/>
      <c r="C15" s="3"/>
      <c r="D15" s="3"/>
      <c r="E15" s="3"/>
      <c r="F15" s="3"/>
      <c r="G15" s="3"/>
      <c r="H15" s="3"/>
      <c r="I15" s="3"/>
      <c r="J15" s="29"/>
    </row>
    <row r="16" spans="2:10" ht="15.95" customHeight="1">
      <c r="B16" s="158" t="s">
        <v>96</v>
      </c>
      <c r="C16" s="159"/>
      <c r="D16" s="159"/>
      <c r="E16" s="86"/>
      <c r="F16" s="87"/>
      <c r="G16" s="126" t="s">
        <v>18</v>
      </c>
      <c r="H16" s="126"/>
      <c r="I16" s="126" t="s">
        <v>17</v>
      </c>
      <c r="J16" s="127"/>
    </row>
    <row r="17" spans="2:12" ht="15.95" customHeight="1">
      <c r="B17" s="161"/>
      <c r="C17" s="162"/>
      <c r="D17" s="162"/>
      <c r="E17" s="84"/>
      <c r="F17" s="88"/>
      <c r="G17" s="80" t="s">
        <v>0</v>
      </c>
      <c r="H17" s="80" t="s">
        <v>1</v>
      </c>
      <c r="I17" s="80" t="s">
        <v>0</v>
      </c>
      <c r="J17" s="81" t="s">
        <v>1</v>
      </c>
    </row>
    <row r="18" spans="2:12" ht="15.95" customHeight="1" thickBot="1">
      <c r="B18" s="164"/>
      <c r="C18" s="165"/>
      <c r="D18" s="165"/>
      <c r="E18" s="85"/>
      <c r="F18" s="89"/>
      <c r="G18" s="82"/>
      <c r="H18" s="82"/>
      <c r="I18" s="82"/>
      <c r="J18" s="83"/>
    </row>
    <row r="19" spans="2:12" ht="15.95" customHeight="1" thickBot="1">
      <c r="B19" s="28"/>
      <c r="C19" s="3"/>
      <c r="D19" s="3"/>
      <c r="E19" s="3"/>
      <c r="F19" s="3"/>
      <c r="G19" s="3"/>
      <c r="H19" s="3"/>
      <c r="I19" s="3"/>
      <c r="J19" s="29"/>
    </row>
    <row r="20" spans="2:12" ht="15.95" customHeight="1">
      <c r="B20" s="144" t="s">
        <v>4</v>
      </c>
      <c r="C20" s="145"/>
      <c r="D20" s="145"/>
      <c r="E20" s="145"/>
      <c r="F20" s="145"/>
      <c r="G20" s="145"/>
      <c r="H20" s="152" t="str">
        <f t="array" ref="H20">INDEX(F30:F31,MATCH(0,COUNTIF(F30:F31,"&lt;"&amp;F30:F31),0))</f>
        <v>Enter Volume or Dimensions Above</v>
      </c>
      <c r="I20" s="152"/>
      <c r="J20" s="155" t="s">
        <v>7</v>
      </c>
    </row>
    <row r="21" spans="2:12" ht="15.95" customHeight="1">
      <c r="B21" s="146"/>
      <c r="C21" s="147"/>
      <c r="D21" s="147"/>
      <c r="E21" s="147"/>
      <c r="F21" s="147"/>
      <c r="G21" s="147"/>
      <c r="H21" s="153"/>
      <c r="I21" s="153"/>
      <c r="J21" s="156"/>
    </row>
    <row r="22" spans="2:12" ht="15.95" customHeight="1">
      <c r="B22" s="148" t="s">
        <v>27</v>
      </c>
      <c r="C22" s="149"/>
      <c r="D22" s="149"/>
      <c r="E22" s="149"/>
      <c r="F22" s="149"/>
      <c r="G22" s="149"/>
      <c r="H22" s="153"/>
      <c r="I22" s="153"/>
      <c r="J22" s="156"/>
      <c r="K22" s="143"/>
      <c r="L22" s="143"/>
    </row>
    <row r="23" spans="2:12" ht="15.95" customHeight="1" thickBot="1">
      <c r="B23" s="150"/>
      <c r="C23" s="151"/>
      <c r="D23" s="151"/>
      <c r="E23" s="151"/>
      <c r="F23" s="151"/>
      <c r="G23" s="151"/>
      <c r="H23" s="154"/>
      <c r="I23" s="154"/>
      <c r="J23" s="157"/>
    </row>
    <row r="24" spans="2:12" ht="15.75" thickTop="1">
      <c r="B24" s="1"/>
      <c r="C24" s="1"/>
      <c r="D24" s="1"/>
      <c r="E24" s="1"/>
    </row>
    <row r="25" spans="2:12" s="57" customFormat="1"/>
    <row r="26" spans="2:12" s="57" customFormat="1"/>
    <row r="27" spans="2:12" s="57" customFormat="1">
      <c r="B27" s="113" t="s">
        <v>51</v>
      </c>
    </row>
    <row r="28" spans="2:12" s="57" customFormat="1">
      <c r="B28" s="113"/>
    </row>
    <row r="29" spans="2:12" s="57" customFormat="1">
      <c r="B29" s="114" t="s">
        <v>39</v>
      </c>
    </row>
    <row r="30" spans="2:12" s="57" customFormat="1" ht="15.75">
      <c r="B30" s="115" t="s">
        <v>5</v>
      </c>
      <c r="C30" s="57">
        <f>I5</f>
        <v>0</v>
      </c>
      <c r="F30" s="118" t="e">
        <f>LOOKUP(2,1/(C30:C33&gt;0),C30:C33)</f>
        <v>#N/A</v>
      </c>
    </row>
    <row r="31" spans="2:12" s="57" customFormat="1">
      <c r="B31" s="115" t="s">
        <v>6</v>
      </c>
      <c r="C31" s="57">
        <f>I9*3.78</f>
        <v>0</v>
      </c>
      <c r="F31" s="57" t="s">
        <v>19</v>
      </c>
    </row>
    <row r="32" spans="2:12" s="57" customFormat="1">
      <c r="B32" s="115" t="s">
        <v>12</v>
      </c>
      <c r="C32" s="57">
        <f>D39/1000</f>
        <v>0</v>
      </c>
      <c r="F32" s="117"/>
    </row>
    <row r="33" spans="2:4" s="57" customFormat="1">
      <c r="B33" s="115" t="s">
        <v>13</v>
      </c>
      <c r="C33" s="57">
        <f>D44/1000</f>
        <v>0</v>
      </c>
    </row>
    <row r="34" spans="2:4" s="57" customFormat="1"/>
    <row r="35" spans="2:4" s="57" customFormat="1">
      <c r="B35" s="117" t="s">
        <v>36</v>
      </c>
    </row>
    <row r="36" spans="2:4" s="57" customFormat="1">
      <c r="B36" s="57" t="s">
        <v>8</v>
      </c>
      <c r="D36" s="57">
        <f>2.54*((12*E14)+F14)</f>
        <v>0</v>
      </c>
    </row>
    <row r="37" spans="2:4" s="57" customFormat="1">
      <c r="B37" s="57" t="s">
        <v>9</v>
      </c>
      <c r="D37" s="57">
        <f>2.54*((12*G14)+H14)</f>
        <v>0</v>
      </c>
    </row>
    <row r="38" spans="2:4" s="57" customFormat="1">
      <c r="B38" s="57" t="s">
        <v>10</v>
      </c>
      <c r="D38" s="57">
        <f>2.54*((12*I14)+J14)</f>
        <v>0</v>
      </c>
    </row>
    <row r="39" spans="2:4" s="57" customFormat="1" ht="17.25">
      <c r="B39" s="57" t="s">
        <v>52</v>
      </c>
      <c r="D39" s="57">
        <f>D36*D37*D38</f>
        <v>0</v>
      </c>
    </row>
    <row r="40" spans="2:4" s="57" customFormat="1"/>
    <row r="41" spans="2:4" s="57" customFormat="1">
      <c r="B41" s="117" t="s">
        <v>37</v>
      </c>
    </row>
    <row r="42" spans="2:4" s="57" customFormat="1">
      <c r="B42" s="57" t="s">
        <v>14</v>
      </c>
      <c r="D42" s="57">
        <f>2.54*((12*G18)+H18)</f>
        <v>0</v>
      </c>
    </row>
    <row r="43" spans="2:4" s="57" customFormat="1">
      <c r="B43" s="57" t="s">
        <v>10</v>
      </c>
      <c r="D43" s="57">
        <f>2.54*((12*I18)+J18)</f>
        <v>0</v>
      </c>
    </row>
    <row r="44" spans="2:4" s="57" customFormat="1" ht="17.25">
      <c r="B44" s="57" t="s">
        <v>52</v>
      </c>
      <c r="D44" s="57">
        <f>3.14*(D42/2)*(D42/2)*D43</f>
        <v>0</v>
      </c>
    </row>
    <row r="45" spans="2:4" s="57" customFormat="1"/>
    <row r="46" spans="2:4" s="57" customFormat="1"/>
    <row r="47" spans="2:4" s="56" customFormat="1"/>
    <row r="48" spans="2:4" s="56" customFormat="1"/>
    <row r="49" s="56" customFormat="1"/>
    <row r="50" s="56" customFormat="1"/>
    <row r="51" s="56" customFormat="1"/>
    <row r="52" s="56" customFormat="1"/>
    <row r="53" s="56" customFormat="1"/>
    <row r="54" s="56" customFormat="1"/>
    <row r="55" s="56" customFormat="1"/>
    <row r="56" s="56" customFormat="1"/>
    <row r="57" s="56" customFormat="1"/>
    <row r="58" s="56" customFormat="1"/>
    <row r="59" s="56" customFormat="1"/>
    <row r="60" s="56" customFormat="1"/>
    <row r="61" s="56" customFormat="1"/>
    <row r="62" s="56" customFormat="1"/>
    <row r="63" s="56" customFormat="1"/>
    <row r="64" s="56" customFormat="1"/>
    <row r="65" s="56" customFormat="1"/>
    <row r="66" s="56" customFormat="1"/>
    <row r="67" s="56" customFormat="1"/>
    <row r="68" s="56" customFormat="1"/>
    <row r="69" s="56" customFormat="1"/>
    <row r="70" s="56" customFormat="1"/>
    <row r="71" s="56" customFormat="1"/>
    <row r="72" s="56" customFormat="1"/>
    <row r="73" s="56" customFormat="1"/>
    <row r="74" s="56" customFormat="1"/>
    <row r="75" s="56" customFormat="1"/>
    <row r="76" s="56" customFormat="1"/>
    <row r="77" s="56" customFormat="1"/>
    <row r="78" s="56" customFormat="1"/>
    <row r="79" s="56" customFormat="1"/>
    <row r="80" s="56" customFormat="1"/>
    <row r="81" s="56" customFormat="1"/>
    <row r="82" s="56" customFormat="1"/>
    <row r="83" s="56" customFormat="1"/>
    <row r="84" s="56" customFormat="1"/>
    <row r="85" s="56" customFormat="1"/>
    <row r="86" s="56" customFormat="1"/>
    <row r="87" s="56" customFormat="1"/>
    <row r="88" s="56" customFormat="1"/>
    <row r="89" s="56" customFormat="1"/>
    <row r="90" s="56" customFormat="1"/>
    <row r="91" s="56" customFormat="1"/>
    <row r="92" s="56" customFormat="1"/>
    <row r="93" s="56" customFormat="1"/>
    <row r="94" s="56" customFormat="1"/>
    <row r="95" s="56" customFormat="1"/>
    <row r="96" s="56" customFormat="1"/>
    <row r="97" s="56" customFormat="1"/>
    <row r="98" s="56" customFormat="1"/>
    <row r="99" s="56" customFormat="1"/>
    <row r="100" s="56" customFormat="1"/>
    <row r="101" s="56" customFormat="1"/>
    <row r="102" s="56" customFormat="1"/>
    <row r="103" s="56" customFormat="1"/>
    <row r="104" s="56" customFormat="1"/>
    <row r="105" s="56" customFormat="1"/>
    <row r="106" s="56" customFormat="1"/>
    <row r="107" s="56" customFormat="1"/>
    <row r="108" s="56" customFormat="1"/>
    <row r="109" s="56" customFormat="1"/>
    <row r="110" s="56" customFormat="1"/>
    <row r="111" s="56" customFormat="1"/>
    <row r="112" s="56" customFormat="1"/>
    <row r="113" s="56" customFormat="1"/>
    <row r="114" s="56" customFormat="1"/>
    <row r="115" s="56" customFormat="1"/>
    <row r="116" s="56" customFormat="1"/>
    <row r="117" s="56" customFormat="1"/>
    <row r="118" s="56" customFormat="1"/>
    <row r="119" s="56" customFormat="1"/>
    <row r="120" s="56" customFormat="1"/>
    <row r="121" s="56" customFormat="1"/>
    <row r="122" s="56" customFormat="1"/>
    <row r="123" s="56" customFormat="1"/>
    <row r="124" s="56" customFormat="1"/>
    <row r="125" s="56" customFormat="1"/>
    <row r="126" s="56" customFormat="1"/>
    <row r="127" s="56" customFormat="1"/>
    <row r="128" s="56" customFormat="1"/>
    <row r="129" s="56" customFormat="1"/>
    <row r="130" s="56" customFormat="1"/>
    <row r="131" s="56" customFormat="1"/>
    <row r="132" s="56" customFormat="1"/>
    <row r="133" s="56" customFormat="1"/>
    <row r="134" s="56" customFormat="1"/>
    <row r="135" s="56" customFormat="1"/>
    <row r="136" s="56" customFormat="1"/>
    <row r="137" s="56" customFormat="1"/>
    <row r="138" s="56" customFormat="1"/>
    <row r="139" s="56" customFormat="1"/>
    <row r="140" s="56" customFormat="1"/>
    <row r="141" s="56" customFormat="1"/>
    <row r="142" s="56" customFormat="1"/>
    <row r="143" s="56" customFormat="1"/>
    <row r="144" s="56" customFormat="1"/>
    <row r="145" s="56" customFormat="1"/>
    <row r="146" s="56" customFormat="1"/>
    <row r="147" s="56" customFormat="1"/>
    <row r="148" s="56" customFormat="1"/>
    <row r="149" s="56" customFormat="1"/>
    <row r="150" s="56" customFormat="1"/>
    <row r="151" s="56" customFormat="1"/>
    <row r="152" s="56" customFormat="1"/>
    <row r="153" s="56" customFormat="1"/>
    <row r="154" s="56" customFormat="1"/>
    <row r="155" s="56" customFormat="1"/>
    <row r="156" s="56" customFormat="1"/>
    <row r="157" s="56" customFormat="1"/>
    <row r="158" s="56" customFormat="1"/>
    <row r="159" s="56" customFormat="1"/>
    <row r="160" s="56" customFormat="1"/>
    <row r="161" s="56" customFormat="1"/>
    <row r="162" s="56" customFormat="1"/>
    <row r="163" s="56" customFormat="1"/>
    <row r="164" s="56" customFormat="1"/>
    <row r="165" s="56" customFormat="1"/>
    <row r="166" s="56" customFormat="1"/>
    <row r="167" s="56" customFormat="1"/>
    <row r="168" s="56" customFormat="1"/>
    <row r="169" s="56" customFormat="1"/>
    <row r="170" s="56" customFormat="1"/>
    <row r="171" s="56" customFormat="1"/>
    <row r="172" s="56" customFormat="1"/>
    <row r="173" s="56" customFormat="1"/>
    <row r="174" s="56" customFormat="1"/>
    <row r="175" s="56" customFormat="1"/>
    <row r="176" s="56" customFormat="1"/>
    <row r="177" s="56" customFormat="1"/>
    <row r="178" s="56" customFormat="1"/>
    <row r="179" s="56" customFormat="1"/>
    <row r="180" s="56" customFormat="1"/>
    <row r="181" s="56" customFormat="1"/>
    <row r="182" s="56" customFormat="1"/>
    <row r="183" s="56" customFormat="1"/>
    <row r="184" s="56" customFormat="1"/>
    <row r="185" s="56" customFormat="1"/>
    <row r="186" s="56" customFormat="1"/>
    <row r="187" s="56" customFormat="1"/>
    <row r="188" s="56" customFormat="1"/>
    <row r="189" s="56" customFormat="1"/>
    <row r="190" s="56" customFormat="1"/>
    <row r="191" s="56" customFormat="1"/>
    <row r="192" s="56" customFormat="1"/>
    <row r="193" s="56" customFormat="1"/>
    <row r="194" s="56" customFormat="1"/>
    <row r="195" s="56" customFormat="1"/>
    <row r="196" s="56" customFormat="1"/>
    <row r="197" s="56" customFormat="1"/>
    <row r="198" s="56" customFormat="1"/>
    <row r="199" s="56" customFormat="1"/>
    <row r="200" s="56" customFormat="1"/>
    <row r="201" s="56" customFormat="1"/>
    <row r="202" s="56" customFormat="1"/>
    <row r="203" s="56" customFormat="1"/>
    <row r="204" s="56" customFormat="1"/>
    <row r="205" s="56" customFormat="1"/>
    <row r="206" s="56" customFormat="1"/>
    <row r="207" s="56" customFormat="1"/>
    <row r="208" s="56" customFormat="1"/>
    <row r="209" s="56" customFormat="1"/>
    <row r="210" s="56" customFormat="1"/>
    <row r="211" s="56" customFormat="1"/>
    <row r="212" s="56" customFormat="1"/>
    <row r="213" s="56" customFormat="1"/>
    <row r="214" s="56" customFormat="1"/>
    <row r="215" s="56" customFormat="1"/>
    <row r="216" s="56" customFormat="1"/>
    <row r="217" s="56" customFormat="1"/>
    <row r="218" s="56" customFormat="1"/>
    <row r="219" s="56" customFormat="1"/>
    <row r="220" s="56" customFormat="1"/>
    <row r="221" s="56" customFormat="1"/>
    <row r="222" s="56" customFormat="1"/>
    <row r="223" s="56" customFormat="1"/>
    <row r="224" s="56" customFormat="1"/>
    <row r="225" s="56" customFormat="1"/>
    <row r="226" s="56" customFormat="1"/>
    <row r="227" s="56" customFormat="1"/>
    <row r="228" s="56" customFormat="1"/>
    <row r="229" s="56" customFormat="1"/>
    <row r="230" s="56" customFormat="1"/>
    <row r="231" s="56" customFormat="1"/>
    <row r="232" s="56" customFormat="1"/>
    <row r="233" s="56" customFormat="1"/>
    <row r="234" s="56" customFormat="1"/>
    <row r="235" s="56" customFormat="1"/>
    <row r="236" s="56" customFormat="1"/>
    <row r="237" s="56" customFormat="1"/>
    <row r="238" s="56" customFormat="1"/>
    <row r="239" s="56" customFormat="1"/>
    <row r="240" s="56" customFormat="1"/>
    <row r="241" s="56" customFormat="1"/>
    <row r="242" s="56" customFormat="1"/>
    <row r="243" s="56" customFormat="1"/>
    <row r="244" s="56" customFormat="1"/>
    <row r="245" s="56" customFormat="1"/>
    <row r="246" s="56" customFormat="1"/>
    <row r="247" s="56" customFormat="1"/>
    <row r="248" s="56" customFormat="1"/>
    <row r="249" s="56" customFormat="1"/>
    <row r="250" s="56" customFormat="1"/>
    <row r="251" s="56" customFormat="1"/>
    <row r="252" s="56" customFormat="1"/>
    <row r="253" s="56" customFormat="1"/>
    <row r="254" s="56" customFormat="1"/>
    <row r="255" s="56" customFormat="1"/>
    <row r="256" s="56" customFormat="1"/>
    <row r="257" s="56" customFormat="1"/>
    <row r="258" s="56" customFormat="1"/>
    <row r="259" s="56" customFormat="1"/>
    <row r="260" s="56" customFormat="1"/>
    <row r="261" s="56" customFormat="1"/>
    <row r="262" s="56" customFormat="1"/>
    <row r="263" s="56" customFormat="1"/>
    <row r="264" s="56" customFormat="1"/>
    <row r="265" s="56" customFormat="1"/>
    <row r="266" s="56" customFormat="1"/>
    <row r="267" s="56" customFormat="1"/>
    <row r="268" s="56" customFormat="1"/>
    <row r="269" s="56" customFormat="1"/>
    <row r="270" s="56" customFormat="1"/>
    <row r="271" s="56" customFormat="1"/>
    <row r="272" s="56" customFormat="1"/>
    <row r="273" s="56" customFormat="1"/>
    <row r="274" s="56" customFormat="1"/>
    <row r="275" s="56" customFormat="1"/>
    <row r="276" s="56" customFormat="1"/>
    <row r="277" s="56" customFormat="1"/>
    <row r="278" s="56" customFormat="1"/>
    <row r="279" s="56" customFormat="1"/>
    <row r="280" s="56" customFormat="1"/>
    <row r="281" s="56" customFormat="1"/>
    <row r="282" s="56" customFormat="1"/>
    <row r="283" s="56" customFormat="1"/>
    <row r="284" s="56" customFormat="1"/>
    <row r="285" s="56" customFormat="1"/>
    <row r="286" s="56" customFormat="1"/>
    <row r="287" s="56" customFormat="1"/>
    <row r="288" s="56" customFormat="1"/>
    <row r="289" s="56" customFormat="1"/>
    <row r="290" s="56" customFormat="1"/>
    <row r="291" s="56" customFormat="1"/>
    <row r="292" s="56" customFormat="1"/>
    <row r="293" s="56" customFormat="1"/>
    <row r="294" s="56" customFormat="1"/>
    <row r="295" s="56" customFormat="1"/>
    <row r="296" s="56" customFormat="1"/>
    <row r="297" s="56" customFormat="1"/>
    <row r="298" s="56" customFormat="1"/>
    <row r="299" s="56" customFormat="1"/>
    <row r="300" s="56" customFormat="1"/>
    <row r="301" s="56" customFormat="1"/>
    <row r="302" s="56" customFormat="1"/>
    <row r="303" s="56" customFormat="1"/>
    <row r="304" s="56" customFormat="1"/>
    <row r="305" s="56" customFormat="1"/>
    <row r="306" s="56" customFormat="1"/>
    <row r="307" s="56" customFormat="1"/>
    <row r="308" s="56" customFormat="1"/>
  </sheetData>
  <sheetProtection password="D987" sheet="1" objects="1" scenarios="1" selectLockedCells="1"/>
  <customSheetViews>
    <customSheetView guid="{D042BF6F-8F7C-4098-AEBE-C22F6C1229C4}" showPageBreaks="1" showGridLines="0" showRowCol="0" printArea="1">
      <selection activeCell="I19" sqref="A1:I22"/>
      <pageMargins left="0.7" right="0.7" top="0.75" bottom="0.75" header="0.3" footer="0.3"/>
      <pageSetup fitToWidth="0" fitToHeight="0" orientation="landscape" horizontalDpi="4294967293" verticalDpi="0" r:id="rId1"/>
    </customSheetView>
  </customSheetViews>
  <mergeCells count="19">
    <mergeCell ref="B8:D10"/>
    <mergeCell ref="B2:J2"/>
    <mergeCell ref="K22:L22"/>
    <mergeCell ref="I4:J4"/>
    <mergeCell ref="B4:D6"/>
    <mergeCell ref="B20:G21"/>
    <mergeCell ref="B22:G23"/>
    <mergeCell ref="H20:I23"/>
    <mergeCell ref="J20:J23"/>
    <mergeCell ref="G16:H16"/>
    <mergeCell ref="I16:J16"/>
    <mergeCell ref="B12:D14"/>
    <mergeCell ref="B16:D18"/>
    <mergeCell ref="E12:F12"/>
    <mergeCell ref="G12:H12"/>
    <mergeCell ref="I12:J12"/>
    <mergeCell ref="I5:J6"/>
    <mergeCell ref="I8:J8"/>
    <mergeCell ref="I9:J10"/>
  </mergeCells>
  <conditionalFormatting sqref="N5:N22">
    <cfRule type="colorScale" priority="4">
      <colorScale>
        <cfvo type="min" val="0"/>
        <cfvo type="max" val="0"/>
        <color rgb="FFFFEF9C"/>
        <color rgb="FF63BE7B"/>
      </colorScale>
    </cfRule>
  </conditionalFormatting>
  <conditionalFormatting sqref="M5">
    <cfRule type="iconSet" priority="3">
      <iconSet iconSet="3Arrows">
        <cfvo type="percent" val="0"/>
        <cfvo type="percent" val="33"/>
        <cfvo type="percent" val="67"/>
      </iconSet>
    </cfRule>
  </conditionalFormatting>
  <conditionalFormatting sqref="M5:M7">
    <cfRule type="iconSet" priority="2">
      <iconSet iconSet="3Arrows">
        <cfvo type="percent" val="0"/>
        <cfvo type="percent" val="33"/>
        <cfvo type="percent" val="67"/>
      </iconSet>
    </cfRule>
  </conditionalFormatting>
  <conditionalFormatting sqref="M6">
    <cfRule type="iconSet" priority="1">
      <iconSet iconSet="3Arrows">
        <cfvo type="percent" val="0"/>
        <cfvo type="percent" val="33"/>
        <cfvo type="percent" val="67"/>
      </iconSet>
    </cfRule>
  </conditionalFormatting>
  <pageMargins left="0.7" right="0.7" top="0.75" bottom="0.75" header="0.3" footer="0.3"/>
  <pageSetup fitToWidth="0" fitToHeight="0" orientation="landscape" r:id="rId2"/>
  <drawing r:id="rId3"/>
</worksheet>
</file>

<file path=xl/worksheets/sheet3.xml><?xml version="1.0" encoding="utf-8"?>
<worksheet xmlns="http://schemas.openxmlformats.org/spreadsheetml/2006/main" xmlns:r="http://schemas.openxmlformats.org/officeDocument/2006/relationships">
  <dimension ref="B1:L82"/>
  <sheetViews>
    <sheetView showGridLines="0" showRowColHeaders="0" zoomScale="70" zoomScaleNormal="70" workbookViewId="0">
      <selection activeCell="I5" sqref="I5:J6"/>
    </sheetView>
  </sheetViews>
  <sheetFormatPr defaultRowHeight="15"/>
  <cols>
    <col min="1" max="1" width="37.7109375" customWidth="1"/>
    <col min="2" max="10" width="11.7109375" customWidth="1"/>
  </cols>
  <sheetData>
    <row r="1" spans="2:10" ht="15.75" thickBot="1"/>
    <row r="2" spans="2:10" ht="35.1" customHeight="1" thickTop="1" thickBot="1">
      <c r="B2" s="140" t="s">
        <v>25</v>
      </c>
      <c r="C2" s="141"/>
      <c r="D2" s="141"/>
      <c r="E2" s="141"/>
      <c r="F2" s="141"/>
      <c r="G2" s="141"/>
      <c r="H2" s="141"/>
      <c r="I2" s="141"/>
      <c r="J2" s="142"/>
    </row>
    <row r="3" spans="2:10" s="2" customFormat="1" ht="15.95" customHeight="1" thickTop="1" thickBot="1">
      <c r="B3" s="26"/>
      <c r="C3" s="10"/>
      <c r="D3" s="10"/>
      <c r="E3" s="10"/>
      <c r="F3" s="10"/>
      <c r="G3" s="10"/>
      <c r="H3" s="10"/>
      <c r="I3" s="10"/>
      <c r="J3" s="27"/>
    </row>
    <row r="4" spans="2:10" ht="15.95" customHeight="1">
      <c r="B4" s="167" t="s">
        <v>99</v>
      </c>
      <c r="C4" s="168"/>
      <c r="D4" s="168"/>
      <c r="E4" s="21"/>
      <c r="F4" s="21"/>
      <c r="G4" s="21"/>
      <c r="H4" s="21"/>
      <c r="I4" s="173" t="s">
        <v>2</v>
      </c>
      <c r="J4" s="174"/>
    </row>
    <row r="5" spans="2:10" ht="15.95" customHeight="1">
      <c r="B5" s="169"/>
      <c r="C5" s="170"/>
      <c r="D5" s="170"/>
      <c r="E5" s="90"/>
      <c r="F5" s="90"/>
      <c r="G5" s="90"/>
      <c r="H5" s="90"/>
      <c r="I5" s="175"/>
      <c r="J5" s="176"/>
    </row>
    <row r="6" spans="2:10" ht="15.95" customHeight="1" thickBot="1">
      <c r="B6" s="171"/>
      <c r="C6" s="172"/>
      <c r="D6" s="172"/>
      <c r="E6" s="22"/>
      <c r="F6" s="22"/>
      <c r="G6" s="22"/>
      <c r="H6" s="22"/>
      <c r="I6" s="177"/>
      <c r="J6" s="178"/>
    </row>
    <row r="7" spans="2:10" ht="15.95" customHeight="1" thickBot="1">
      <c r="B7" s="28"/>
      <c r="C7" s="3"/>
      <c r="D7" s="3"/>
      <c r="E7" s="3"/>
      <c r="F7" s="3"/>
      <c r="G7" s="3"/>
      <c r="H7" s="3"/>
      <c r="I7" s="3"/>
      <c r="J7" s="29"/>
    </row>
    <row r="8" spans="2:10" ht="15.95" customHeight="1">
      <c r="B8" s="179" t="s">
        <v>97</v>
      </c>
      <c r="C8" s="180"/>
      <c r="D8" s="180"/>
      <c r="E8" s="91"/>
      <c r="F8" s="91"/>
      <c r="G8" s="91"/>
      <c r="H8" s="91"/>
      <c r="I8" s="185" t="s">
        <v>3</v>
      </c>
      <c r="J8" s="186"/>
    </row>
    <row r="9" spans="2:10" ht="15.95" customHeight="1">
      <c r="B9" s="181"/>
      <c r="C9" s="182"/>
      <c r="D9" s="182"/>
      <c r="E9" s="92"/>
      <c r="F9" s="92"/>
      <c r="G9" s="92"/>
      <c r="H9" s="92"/>
      <c r="I9" s="187"/>
      <c r="J9" s="188"/>
    </row>
    <row r="10" spans="2:10" ht="15.95" customHeight="1" thickBot="1">
      <c r="B10" s="183"/>
      <c r="C10" s="184"/>
      <c r="D10" s="184"/>
      <c r="E10" s="23"/>
      <c r="F10" s="23"/>
      <c r="G10" s="23"/>
      <c r="H10" s="23"/>
      <c r="I10" s="189"/>
      <c r="J10" s="190"/>
    </row>
    <row r="11" spans="2:10" ht="15.95" customHeight="1" thickBot="1">
      <c r="B11" s="28"/>
      <c r="C11" s="3"/>
      <c r="D11" s="3"/>
      <c r="E11" s="3"/>
      <c r="F11" s="3"/>
      <c r="G11" s="3"/>
      <c r="H11" s="3"/>
      <c r="I11" s="3"/>
      <c r="J11" s="29"/>
    </row>
    <row r="12" spans="2:10" ht="15.95" customHeight="1">
      <c r="B12" s="179" t="s">
        <v>100</v>
      </c>
      <c r="C12" s="180"/>
      <c r="D12" s="180"/>
      <c r="E12" s="191" t="s">
        <v>15</v>
      </c>
      <c r="F12" s="191"/>
      <c r="G12" s="191" t="s">
        <v>16</v>
      </c>
      <c r="H12" s="191"/>
      <c r="I12" s="191" t="s">
        <v>17</v>
      </c>
      <c r="J12" s="192"/>
    </row>
    <row r="13" spans="2:10" ht="15.95" customHeight="1">
      <c r="B13" s="181"/>
      <c r="C13" s="182"/>
      <c r="D13" s="182"/>
      <c r="E13" s="54" t="s">
        <v>0</v>
      </c>
      <c r="F13" s="54" t="s">
        <v>1</v>
      </c>
      <c r="G13" s="54" t="s">
        <v>0</v>
      </c>
      <c r="H13" s="54" t="s">
        <v>1</v>
      </c>
      <c r="I13" s="54" t="s">
        <v>0</v>
      </c>
      <c r="J13" s="55" t="s">
        <v>1</v>
      </c>
    </row>
    <row r="14" spans="2:10" ht="15.95" customHeight="1" thickBot="1">
      <c r="B14" s="183"/>
      <c r="C14" s="184"/>
      <c r="D14" s="184"/>
      <c r="E14" s="58"/>
      <c r="F14" s="58"/>
      <c r="G14" s="58"/>
      <c r="H14" s="58"/>
      <c r="I14" s="58"/>
      <c r="J14" s="59"/>
    </row>
    <row r="15" spans="2:10" ht="15.95" customHeight="1" thickBot="1">
      <c r="B15" s="28"/>
      <c r="C15" s="3"/>
      <c r="D15" s="3"/>
      <c r="E15" s="3"/>
      <c r="F15" s="3"/>
      <c r="G15" s="3"/>
      <c r="H15" s="3"/>
      <c r="I15" s="3"/>
      <c r="J15" s="29"/>
    </row>
    <row r="16" spans="2:10" ht="15.95" customHeight="1">
      <c r="B16" s="193" t="s">
        <v>96</v>
      </c>
      <c r="C16" s="168"/>
      <c r="D16" s="168"/>
      <c r="E16" s="21"/>
      <c r="F16" s="21"/>
      <c r="G16" s="191" t="s">
        <v>18</v>
      </c>
      <c r="H16" s="191"/>
      <c r="I16" s="191" t="s">
        <v>17</v>
      </c>
      <c r="J16" s="192"/>
    </row>
    <row r="17" spans="2:10" ht="15.95" customHeight="1">
      <c r="B17" s="194"/>
      <c r="C17" s="170"/>
      <c r="D17" s="170"/>
      <c r="E17" s="16"/>
      <c r="F17" s="16"/>
      <c r="G17" s="54" t="s">
        <v>0</v>
      </c>
      <c r="H17" s="54" t="s">
        <v>1</v>
      </c>
      <c r="I17" s="54" t="s">
        <v>0</v>
      </c>
      <c r="J17" s="55" t="s">
        <v>1</v>
      </c>
    </row>
    <row r="18" spans="2:10" ht="15.95" customHeight="1" thickBot="1">
      <c r="B18" s="195"/>
      <c r="C18" s="172"/>
      <c r="D18" s="172"/>
      <c r="E18" s="22"/>
      <c r="F18" s="23"/>
      <c r="G18" s="58"/>
      <c r="H18" s="58"/>
      <c r="I18" s="58"/>
      <c r="J18" s="59"/>
    </row>
    <row r="19" spans="2:10" s="2" customFormat="1" ht="15.95" customHeight="1" thickBot="1">
      <c r="B19" s="30"/>
      <c r="C19" s="11"/>
      <c r="D19" s="11"/>
      <c r="E19" s="12"/>
      <c r="F19" s="6"/>
      <c r="G19" s="6"/>
      <c r="H19" s="6"/>
      <c r="I19" s="6"/>
      <c r="J19" s="31"/>
    </row>
    <row r="20" spans="2:10" s="2" customFormat="1" ht="15.95" customHeight="1">
      <c r="B20" s="196" t="s">
        <v>101</v>
      </c>
      <c r="C20" s="197"/>
      <c r="D20" s="197"/>
      <c r="E20" s="36"/>
      <c r="F20" s="36"/>
      <c r="G20" s="36"/>
      <c r="H20" s="36"/>
      <c r="I20" s="202" t="s">
        <v>28</v>
      </c>
      <c r="J20" s="203"/>
    </row>
    <row r="21" spans="2:10" s="2" customFormat="1" ht="15.95" customHeight="1">
      <c r="B21" s="198"/>
      <c r="C21" s="199"/>
      <c r="D21" s="199"/>
      <c r="E21" s="17"/>
      <c r="F21" s="17"/>
      <c r="G21" s="17"/>
      <c r="H21" s="17"/>
      <c r="I21" s="204"/>
      <c r="J21" s="205"/>
    </row>
    <row r="22" spans="2:10" s="2" customFormat="1" ht="15.95" customHeight="1" thickBot="1">
      <c r="B22" s="200"/>
      <c r="C22" s="201"/>
      <c r="D22" s="201"/>
      <c r="E22" s="37"/>
      <c r="F22" s="37"/>
      <c r="G22" s="37"/>
      <c r="H22" s="37"/>
      <c r="I22" s="206"/>
      <c r="J22" s="207"/>
    </row>
    <row r="23" spans="2:10" s="2" customFormat="1" ht="15.95" customHeight="1" thickBot="1">
      <c r="B23" s="30"/>
      <c r="C23" s="11"/>
      <c r="D23" s="11"/>
      <c r="E23" s="12"/>
      <c r="F23" s="6"/>
      <c r="G23" s="6"/>
      <c r="H23" s="6"/>
      <c r="I23" s="6"/>
      <c r="J23" s="31"/>
    </row>
    <row r="24" spans="2:10" s="2" customFormat="1" ht="15.95" customHeight="1">
      <c r="B24" s="196" t="s">
        <v>102</v>
      </c>
      <c r="C24" s="197"/>
      <c r="D24" s="197"/>
      <c r="E24" s="36"/>
      <c r="F24" s="36"/>
      <c r="G24" s="36"/>
      <c r="H24" s="36"/>
      <c r="I24" s="202" t="s">
        <v>29</v>
      </c>
      <c r="J24" s="203"/>
    </row>
    <row r="25" spans="2:10" s="2" customFormat="1" ht="15.95" customHeight="1">
      <c r="B25" s="198"/>
      <c r="C25" s="199"/>
      <c r="D25" s="199"/>
      <c r="E25" s="17"/>
      <c r="F25" s="17"/>
      <c r="G25" s="17"/>
      <c r="H25" s="17"/>
      <c r="I25" s="204"/>
      <c r="J25" s="205"/>
    </row>
    <row r="26" spans="2:10" ht="15.95" customHeight="1" thickBot="1">
      <c r="B26" s="200"/>
      <c r="C26" s="201"/>
      <c r="D26" s="201"/>
      <c r="E26" s="37"/>
      <c r="F26" s="37"/>
      <c r="G26" s="37"/>
      <c r="H26" s="37"/>
      <c r="I26" s="206"/>
      <c r="J26" s="207"/>
    </row>
    <row r="27" spans="2:10" s="2" customFormat="1" ht="15.95" customHeight="1" thickBot="1">
      <c r="B27" s="32"/>
      <c r="C27" s="5"/>
      <c r="D27" s="5"/>
      <c r="E27" s="6"/>
      <c r="F27" s="6"/>
      <c r="G27" s="6"/>
      <c r="H27" s="6"/>
      <c r="I27" s="7"/>
      <c r="J27" s="33"/>
    </row>
    <row r="28" spans="2:10" s="2" customFormat="1" ht="15.95" customHeight="1">
      <c r="B28" s="196" t="s">
        <v>103</v>
      </c>
      <c r="C28" s="197"/>
      <c r="D28" s="197"/>
      <c r="E28" s="36"/>
      <c r="F28" s="36"/>
      <c r="G28" s="36"/>
      <c r="H28" s="36"/>
      <c r="I28" s="202" t="s">
        <v>30</v>
      </c>
      <c r="J28" s="203"/>
    </row>
    <row r="29" spans="2:10" s="2" customFormat="1" ht="15.95" customHeight="1">
      <c r="B29" s="198"/>
      <c r="C29" s="199"/>
      <c r="D29" s="199"/>
      <c r="E29" s="17"/>
      <c r="F29" s="17"/>
      <c r="G29" s="17"/>
      <c r="H29" s="17"/>
      <c r="I29" s="204"/>
      <c r="J29" s="205"/>
    </row>
    <row r="30" spans="2:10" s="2" customFormat="1" ht="15.95" customHeight="1" thickBot="1">
      <c r="B30" s="200"/>
      <c r="C30" s="201"/>
      <c r="D30" s="201"/>
      <c r="E30" s="37"/>
      <c r="F30" s="37"/>
      <c r="G30" s="37"/>
      <c r="H30" s="37"/>
      <c r="I30" s="206"/>
      <c r="J30" s="207"/>
    </row>
    <row r="31" spans="2:10" s="2" customFormat="1" ht="15.95" customHeight="1" thickBot="1">
      <c r="B31" s="30"/>
      <c r="C31" s="11"/>
      <c r="D31" s="11"/>
      <c r="E31" s="12"/>
      <c r="F31" s="6"/>
      <c r="G31" s="6"/>
      <c r="H31" s="6"/>
      <c r="I31" s="6"/>
      <c r="J31" s="31"/>
    </row>
    <row r="32" spans="2:10" ht="15.95" customHeight="1">
      <c r="B32" s="144" t="s">
        <v>4</v>
      </c>
      <c r="C32" s="145"/>
      <c r="D32" s="145"/>
      <c r="E32" s="145"/>
      <c r="F32" s="145"/>
      <c r="G32" s="145"/>
      <c r="H32" s="152" t="str">
        <f t="array" ref="H32">INDEX(F46:F47,MATCH(0,COUNTIF(F46:F47,"&lt;"&amp;F46:F47),0))</f>
        <v>Enter Volume or Dimensions Above</v>
      </c>
      <c r="I32" s="152"/>
      <c r="J32" s="155" t="s">
        <v>7</v>
      </c>
    </row>
    <row r="33" spans="2:12" ht="15.95" customHeight="1">
      <c r="B33" s="146"/>
      <c r="C33" s="147"/>
      <c r="D33" s="147"/>
      <c r="E33" s="147"/>
      <c r="F33" s="147"/>
      <c r="G33" s="147"/>
      <c r="H33" s="153"/>
      <c r="I33" s="153"/>
      <c r="J33" s="156"/>
    </row>
    <row r="34" spans="2:12" ht="15.95" customHeight="1">
      <c r="B34" s="146"/>
      <c r="C34" s="147"/>
      <c r="D34" s="147"/>
      <c r="E34" s="147"/>
      <c r="F34" s="147"/>
      <c r="G34" s="147"/>
      <c r="H34" s="153"/>
      <c r="I34" s="153"/>
      <c r="J34" s="156"/>
    </row>
    <row r="35" spans="2:12" ht="15.95" customHeight="1">
      <c r="B35" s="146" t="s">
        <v>31</v>
      </c>
      <c r="C35" s="147"/>
      <c r="D35" s="147"/>
      <c r="E35" s="147"/>
      <c r="F35" s="147"/>
      <c r="G35" s="147"/>
      <c r="H35" s="153" t="str">
        <f t="array" ref="H35">INDEX(F63:F64,MATCH(0,COUNTIF(F63:F64,"&lt;"&amp;F63:F64),0))</f>
        <v>Enter Flow Rate Above</v>
      </c>
      <c r="I35" s="153"/>
      <c r="J35" s="208" t="s">
        <v>32</v>
      </c>
    </row>
    <row r="36" spans="2:12" ht="15.95" customHeight="1">
      <c r="B36" s="146"/>
      <c r="C36" s="147"/>
      <c r="D36" s="147"/>
      <c r="E36" s="147"/>
      <c r="F36" s="147"/>
      <c r="G36" s="147"/>
      <c r="H36" s="153"/>
      <c r="I36" s="153"/>
      <c r="J36" s="156"/>
    </row>
    <row r="37" spans="2:12" ht="15.95" customHeight="1">
      <c r="B37" s="148" t="s">
        <v>49</v>
      </c>
      <c r="C37" s="149"/>
      <c r="D37" s="149"/>
      <c r="E37" s="149"/>
      <c r="F37" s="149"/>
      <c r="G37" s="149"/>
      <c r="H37" s="153"/>
      <c r="I37" s="153"/>
      <c r="J37" s="156"/>
    </row>
    <row r="38" spans="2:12" ht="15.95" customHeight="1" thickBot="1">
      <c r="B38" s="150"/>
      <c r="C38" s="151"/>
      <c r="D38" s="151"/>
      <c r="E38" s="151"/>
      <c r="F38" s="151"/>
      <c r="G38" s="151"/>
      <c r="H38" s="34"/>
      <c r="I38" s="34"/>
      <c r="J38" s="35"/>
      <c r="K38" s="143"/>
      <c r="L38" s="143"/>
    </row>
    <row r="39" spans="2:12" ht="15.95" customHeight="1" thickTop="1"/>
    <row r="40" spans="2:12" s="56" customFormat="1">
      <c r="B40" s="62"/>
      <c r="C40" s="62"/>
      <c r="D40" s="62"/>
      <c r="E40" s="62"/>
    </row>
    <row r="41" spans="2:12" s="57" customFormat="1"/>
    <row r="42" spans="2:12" s="57" customFormat="1"/>
    <row r="43" spans="2:12" s="57" customFormat="1">
      <c r="B43" s="113" t="s">
        <v>50</v>
      </c>
    </row>
    <row r="44" spans="2:12" s="57" customFormat="1" ht="15" customHeight="1">
      <c r="B44" s="113"/>
    </row>
    <row r="45" spans="2:12" s="57" customFormat="1" ht="15" customHeight="1">
      <c r="B45" s="114" t="s">
        <v>39</v>
      </c>
    </row>
    <row r="46" spans="2:12" s="57" customFormat="1" ht="15.75" customHeight="1">
      <c r="B46" s="115" t="s">
        <v>5</v>
      </c>
      <c r="C46" s="57">
        <f>I5</f>
        <v>0</v>
      </c>
      <c r="F46" s="118" t="e">
        <f>LOOKUP(2,1/(C46:C49&gt;0),C46:C49)</f>
        <v>#N/A</v>
      </c>
    </row>
    <row r="47" spans="2:12" s="57" customFormat="1" ht="15.75" customHeight="1">
      <c r="B47" s="115" t="s">
        <v>6</v>
      </c>
      <c r="C47" s="57">
        <f>I9*3.78</f>
        <v>0</v>
      </c>
      <c r="F47" s="57" t="s">
        <v>19</v>
      </c>
    </row>
    <row r="48" spans="2:12" s="57" customFormat="1">
      <c r="B48" s="115" t="s">
        <v>12</v>
      </c>
      <c r="C48" s="57">
        <f>D55/1000</f>
        <v>0</v>
      </c>
      <c r="F48" s="117"/>
    </row>
    <row r="49" spans="2:6" s="57" customFormat="1">
      <c r="B49" s="115" t="s">
        <v>13</v>
      </c>
      <c r="C49" s="57">
        <f>D60/1000</f>
        <v>0</v>
      </c>
    </row>
    <row r="50" spans="2:6" s="57" customFormat="1"/>
    <row r="51" spans="2:6" s="57" customFormat="1">
      <c r="B51" s="117" t="s">
        <v>36</v>
      </c>
    </row>
    <row r="52" spans="2:6" s="57" customFormat="1">
      <c r="B52" s="57" t="s">
        <v>8</v>
      </c>
      <c r="D52" s="57">
        <f>2.54*((12*E14)+F14)</f>
        <v>0</v>
      </c>
    </row>
    <row r="53" spans="2:6" s="57" customFormat="1">
      <c r="B53" s="57" t="s">
        <v>9</v>
      </c>
      <c r="D53" s="57">
        <f>2.54*((12*G14)+H14)</f>
        <v>0</v>
      </c>
    </row>
    <row r="54" spans="2:6" s="57" customFormat="1">
      <c r="B54" s="57" t="s">
        <v>10</v>
      </c>
      <c r="D54" s="57">
        <f>2.54*((12*I14)+J14)</f>
        <v>0</v>
      </c>
    </row>
    <row r="55" spans="2:6" s="57" customFormat="1" ht="17.25">
      <c r="B55" s="57" t="s">
        <v>52</v>
      </c>
      <c r="D55" s="57">
        <f>D52*D53*D54</f>
        <v>0</v>
      </c>
    </row>
    <row r="56" spans="2:6" s="57" customFormat="1"/>
    <row r="57" spans="2:6" s="57" customFormat="1">
      <c r="B57" s="117" t="s">
        <v>37</v>
      </c>
    </row>
    <row r="58" spans="2:6" s="57" customFormat="1">
      <c r="B58" s="57" t="s">
        <v>14</v>
      </c>
      <c r="D58" s="57">
        <f>2.54*((12*G18)+H18)</f>
        <v>0</v>
      </c>
    </row>
    <row r="59" spans="2:6" s="57" customFormat="1">
      <c r="B59" s="57" t="s">
        <v>10</v>
      </c>
      <c r="D59" s="57">
        <f>2.54*((12*I18)+J18)</f>
        <v>0</v>
      </c>
    </row>
    <row r="60" spans="2:6" s="57" customFormat="1" ht="17.25">
      <c r="B60" s="57" t="s">
        <v>52</v>
      </c>
      <c r="D60" s="57">
        <f>3.14*(D58/2)*(D58/2)*D59</f>
        <v>0</v>
      </c>
    </row>
    <row r="61" spans="2:6" s="57" customFormat="1"/>
    <row r="62" spans="2:6" s="57" customFormat="1">
      <c r="B62" s="114" t="s">
        <v>38</v>
      </c>
    </row>
    <row r="63" spans="2:6" s="57" customFormat="1" ht="15.75">
      <c r="B63" s="115" t="s">
        <v>33</v>
      </c>
      <c r="C63" s="57">
        <f>I21</f>
        <v>0</v>
      </c>
      <c r="F63" s="116" t="e">
        <f>LOOKUP(2,1/(C63:C65&gt;0),C63:C66)</f>
        <v>#N/A</v>
      </c>
    </row>
    <row r="64" spans="2:6" s="57" customFormat="1">
      <c r="B64" s="115" t="s">
        <v>34</v>
      </c>
      <c r="C64" s="57">
        <f>I25*3.78</f>
        <v>0</v>
      </c>
      <c r="F64" s="57" t="s">
        <v>40</v>
      </c>
    </row>
    <row r="65" spans="2:6" s="57" customFormat="1">
      <c r="B65" s="115" t="s">
        <v>35</v>
      </c>
      <c r="C65" s="57" t="e">
        <f>(I29*F46)/60</f>
        <v>#N/A</v>
      </c>
      <c r="F65" s="117"/>
    </row>
    <row r="66" spans="2:6" s="57" customFormat="1">
      <c r="B66" s="117"/>
    </row>
    <row r="67" spans="2:6" s="57" customFormat="1"/>
    <row r="68" spans="2:6" s="57" customFormat="1"/>
    <row r="69" spans="2:6" s="57" customFormat="1"/>
    <row r="70" spans="2:6" s="57" customFormat="1"/>
    <row r="71" spans="2:6" s="57" customFormat="1"/>
    <row r="72" spans="2:6" s="57" customFormat="1">
      <c r="B72" s="57" t="s">
        <v>8</v>
      </c>
      <c r="D72" s="57">
        <f>2.54*((12*E36)+F36)</f>
        <v>0</v>
      </c>
    </row>
    <row r="73" spans="2:6" s="57" customFormat="1">
      <c r="B73" s="57" t="s">
        <v>9</v>
      </c>
      <c r="D73" s="57">
        <f>2.54*((12*G36)+H36)</f>
        <v>0</v>
      </c>
    </row>
    <row r="74" spans="2:6" s="57" customFormat="1">
      <c r="B74" s="57" t="s">
        <v>10</v>
      </c>
      <c r="D74" s="57">
        <f>2.54*((12*I36)+J36)</f>
        <v>0</v>
      </c>
    </row>
    <row r="75" spans="2:6" s="57" customFormat="1" ht="17.25">
      <c r="B75" s="57" t="s">
        <v>52</v>
      </c>
      <c r="D75" s="57">
        <f>D72*D73*D74</f>
        <v>0</v>
      </c>
    </row>
    <row r="76" spans="2:6" s="57" customFormat="1"/>
    <row r="77" spans="2:6" s="57" customFormat="1"/>
    <row r="78" spans="2:6" s="57" customFormat="1"/>
    <row r="79" spans="2:6" s="57" customFormat="1"/>
    <row r="80" spans="2:6" s="57" customFormat="1">
      <c r="B80" s="57" t="s">
        <v>14</v>
      </c>
      <c r="D80" s="57">
        <f>2.54*((12*G40)+H40)</f>
        <v>0</v>
      </c>
    </row>
    <row r="81" spans="2:4" s="57" customFormat="1">
      <c r="B81" s="57" t="s">
        <v>10</v>
      </c>
      <c r="D81" s="57">
        <f>2.54*((12*I40)+J40)</f>
        <v>0</v>
      </c>
    </row>
    <row r="82" spans="2:4" s="53" customFormat="1" ht="17.25">
      <c r="B82" s="53" t="s">
        <v>11</v>
      </c>
      <c r="D82" s="53">
        <f>3.14*(D80/2)*(D80/2)*D81</f>
        <v>0</v>
      </c>
    </row>
  </sheetData>
  <sheetProtection password="D987" sheet="1" objects="1" scenarios="1" selectLockedCells="1"/>
  <customSheetViews>
    <customSheetView guid="{D042BF6F-8F7C-4098-AEBE-C22F6C1229C4}" topLeftCell="A16">
      <selection activeCell="K9" sqref="K9"/>
      <pageMargins left="0.7" right="0.7" top="0.75" bottom="0.75" header="0.3" footer="0.3"/>
      <pageSetup orientation="portrait" horizontalDpi="4294967293" verticalDpi="0" r:id="rId1"/>
    </customSheetView>
  </customSheetViews>
  <mergeCells count="31">
    <mergeCell ref="B28:D30"/>
    <mergeCell ref="I28:J28"/>
    <mergeCell ref="I29:J30"/>
    <mergeCell ref="K38:L38"/>
    <mergeCell ref="B35:G36"/>
    <mergeCell ref="H32:I34"/>
    <mergeCell ref="J32:J34"/>
    <mergeCell ref="B32:G34"/>
    <mergeCell ref="H35:I37"/>
    <mergeCell ref="J35:J37"/>
    <mergeCell ref="B37:G38"/>
    <mergeCell ref="B20:D22"/>
    <mergeCell ref="I20:J20"/>
    <mergeCell ref="I21:J22"/>
    <mergeCell ref="B24:D26"/>
    <mergeCell ref="I24:J24"/>
    <mergeCell ref="I25:J26"/>
    <mergeCell ref="B12:D14"/>
    <mergeCell ref="E12:F12"/>
    <mergeCell ref="G12:H12"/>
    <mergeCell ref="I12:J12"/>
    <mergeCell ref="B16:D18"/>
    <mergeCell ref="G16:H16"/>
    <mergeCell ref="I16:J16"/>
    <mergeCell ref="B2:J2"/>
    <mergeCell ref="B4:D6"/>
    <mergeCell ref="I4:J4"/>
    <mergeCell ref="I5:J6"/>
    <mergeCell ref="B8:D10"/>
    <mergeCell ref="I8:J8"/>
    <mergeCell ref="I9:J10"/>
  </mergeCells>
  <pageMargins left="0.7" right="0.7" top="0.75" bottom="0.75" header="0.3" footer="0.3"/>
  <pageSetup orientation="portrait" r:id="rId2"/>
  <drawing r:id="rId3"/>
</worksheet>
</file>

<file path=xl/worksheets/sheet4.xml><?xml version="1.0" encoding="utf-8"?>
<worksheet xmlns="http://schemas.openxmlformats.org/spreadsheetml/2006/main" xmlns:r="http://schemas.openxmlformats.org/officeDocument/2006/relationships">
  <sheetPr>
    <pageSetUpPr autoPageBreaks="0"/>
  </sheetPr>
  <dimension ref="B1:L37"/>
  <sheetViews>
    <sheetView showGridLines="0" zoomScale="55" zoomScaleNormal="55" workbookViewId="0">
      <selection activeCell="K31" sqref="K31:L32"/>
    </sheetView>
  </sheetViews>
  <sheetFormatPr defaultRowHeight="15.95" customHeight="1"/>
  <cols>
    <col min="1" max="1" width="50" customWidth="1"/>
    <col min="2" max="2" width="8.7109375" customWidth="1"/>
    <col min="3" max="3" width="3.7109375" customWidth="1"/>
    <col min="4" max="12" width="11.7109375" customWidth="1"/>
  </cols>
  <sheetData>
    <row r="1" spans="2:12" ht="15.95" customHeight="1" thickBot="1"/>
    <row r="2" spans="2:12" ht="35.1" customHeight="1" thickTop="1" thickBot="1">
      <c r="B2" s="209" t="s">
        <v>53</v>
      </c>
      <c r="D2" s="212" t="s">
        <v>23</v>
      </c>
      <c r="E2" s="213"/>
      <c r="F2" s="213"/>
      <c r="G2" s="213"/>
      <c r="H2" s="213"/>
      <c r="I2" s="213"/>
      <c r="J2" s="213"/>
      <c r="K2" s="213"/>
      <c r="L2" s="214"/>
    </row>
    <row r="3" spans="2:12" s="2" customFormat="1" ht="15.95" customHeight="1" thickTop="1" thickBot="1">
      <c r="B3" s="210"/>
      <c r="D3" s="41"/>
      <c r="E3" s="42"/>
      <c r="F3" s="42"/>
      <c r="G3" s="42"/>
      <c r="H3" s="42"/>
      <c r="I3" s="42"/>
      <c r="J3" s="42"/>
      <c r="K3" s="42"/>
      <c r="L3" s="43"/>
    </row>
    <row r="4" spans="2:12" ht="15.95" customHeight="1">
      <c r="B4" s="210"/>
      <c r="D4" s="221" t="s">
        <v>44</v>
      </c>
      <c r="E4" s="222"/>
      <c r="F4" s="222"/>
      <c r="G4" s="222"/>
      <c r="H4" s="222"/>
      <c r="I4" s="222"/>
      <c r="J4" s="44"/>
      <c r="K4" s="215" t="s">
        <v>2</v>
      </c>
      <c r="L4" s="216"/>
    </row>
    <row r="5" spans="2:12" ht="15.95" customHeight="1">
      <c r="B5" s="210"/>
      <c r="D5" s="223"/>
      <c r="E5" s="224"/>
      <c r="F5" s="224"/>
      <c r="G5" s="224"/>
      <c r="H5" s="224"/>
      <c r="I5" s="224"/>
      <c r="J5" s="4"/>
      <c r="K5" s="243" t="e">
        <f>'Static Bath Trts--Start Here'!F30</f>
        <v>#N/A</v>
      </c>
      <c r="L5" s="244"/>
    </row>
    <row r="6" spans="2:12" ht="15.95" customHeight="1" thickBot="1">
      <c r="B6" s="210"/>
      <c r="D6" s="225"/>
      <c r="E6" s="226"/>
      <c r="F6" s="226"/>
      <c r="G6" s="226"/>
      <c r="H6" s="226"/>
      <c r="I6" s="226"/>
      <c r="J6" s="8"/>
      <c r="K6" s="245"/>
      <c r="L6" s="246"/>
    </row>
    <row r="7" spans="2:12" s="2" customFormat="1" ht="15.95" customHeight="1" thickBot="1">
      <c r="B7" s="210"/>
      <c r="D7" s="32"/>
      <c r="E7" s="5"/>
      <c r="F7" s="5"/>
      <c r="G7" s="5"/>
      <c r="H7" s="5"/>
      <c r="I7" s="5"/>
      <c r="J7" s="6"/>
      <c r="K7" s="7"/>
      <c r="L7" s="33"/>
    </row>
    <row r="8" spans="2:12" ht="15.95" customHeight="1">
      <c r="B8" s="210"/>
      <c r="D8" s="221" t="s">
        <v>21</v>
      </c>
      <c r="E8" s="222"/>
      <c r="F8" s="222"/>
      <c r="G8" s="222"/>
      <c r="H8" s="222"/>
      <c r="I8" s="222"/>
      <c r="J8" s="44"/>
      <c r="K8" s="215" t="s">
        <v>20</v>
      </c>
      <c r="L8" s="216"/>
    </row>
    <row r="9" spans="2:12" ht="15.95" customHeight="1">
      <c r="B9" s="210"/>
      <c r="D9" s="223"/>
      <c r="E9" s="224"/>
      <c r="F9" s="224"/>
      <c r="G9" s="224"/>
      <c r="H9" s="224"/>
      <c r="I9" s="224"/>
      <c r="J9" s="4"/>
      <c r="K9" s="217"/>
      <c r="L9" s="218"/>
    </row>
    <row r="10" spans="2:12" ht="15.95" customHeight="1" thickBot="1">
      <c r="B10" s="210"/>
      <c r="D10" s="225"/>
      <c r="E10" s="226"/>
      <c r="F10" s="226"/>
      <c r="G10" s="226"/>
      <c r="H10" s="226"/>
      <c r="I10" s="226"/>
      <c r="J10" s="8"/>
      <c r="K10" s="219"/>
      <c r="L10" s="220"/>
    </row>
    <row r="11" spans="2:12" ht="15.95" customHeight="1" thickBot="1">
      <c r="B11" s="210"/>
      <c r="D11" s="28"/>
      <c r="E11" s="3"/>
      <c r="F11" s="3"/>
      <c r="G11" s="3"/>
      <c r="H11" s="3"/>
      <c r="I11" s="3"/>
      <c r="J11" s="3"/>
      <c r="K11" s="3"/>
      <c r="L11" s="29"/>
    </row>
    <row r="12" spans="2:12" ht="15.95" customHeight="1">
      <c r="B12" s="210"/>
      <c r="D12" s="237" t="s">
        <v>45</v>
      </c>
      <c r="E12" s="238"/>
      <c r="F12" s="238"/>
      <c r="G12" s="238"/>
      <c r="H12" s="238"/>
      <c r="I12" s="238"/>
      <c r="J12" s="44"/>
      <c r="K12" s="215" t="s">
        <v>22</v>
      </c>
      <c r="L12" s="216"/>
    </row>
    <row r="13" spans="2:12" ht="15.95" customHeight="1">
      <c r="B13" s="210"/>
      <c r="D13" s="239"/>
      <c r="E13" s="240"/>
      <c r="F13" s="240"/>
      <c r="G13" s="240"/>
      <c r="H13" s="240"/>
      <c r="I13" s="240"/>
      <c r="J13" s="4"/>
      <c r="K13" s="233" t="e">
        <f>(K5*K9*1000)/396100</f>
        <v>#N/A</v>
      </c>
      <c r="L13" s="234"/>
    </row>
    <row r="14" spans="2:12" ht="15.95" customHeight="1" thickBot="1">
      <c r="B14" s="210"/>
      <c r="D14" s="241"/>
      <c r="E14" s="242"/>
      <c r="F14" s="242"/>
      <c r="G14" s="242"/>
      <c r="H14" s="242"/>
      <c r="I14" s="242"/>
      <c r="J14" s="38"/>
      <c r="K14" s="235"/>
      <c r="L14" s="236"/>
    </row>
    <row r="15" spans="2:12" ht="15.95" customHeight="1" thickTop="1" thickBot="1">
      <c r="B15" s="210"/>
    </row>
    <row r="16" spans="2:12" s="9" customFormat="1" ht="35.1" customHeight="1" thickTop="1" thickBot="1">
      <c r="B16" s="210"/>
      <c r="D16" s="247" t="s">
        <v>24</v>
      </c>
      <c r="E16" s="248"/>
      <c r="F16" s="248"/>
      <c r="G16" s="248"/>
      <c r="H16" s="248"/>
      <c r="I16" s="248"/>
      <c r="J16" s="248"/>
      <c r="K16" s="248"/>
      <c r="L16" s="249"/>
    </row>
    <row r="17" spans="2:12" s="40" customFormat="1" ht="15.95" customHeight="1" thickTop="1" thickBot="1">
      <c r="B17" s="210"/>
      <c r="D17" s="41"/>
      <c r="E17" s="39"/>
      <c r="F17" s="39"/>
      <c r="G17" s="39"/>
      <c r="H17" s="39"/>
      <c r="I17" s="39"/>
      <c r="J17" s="39"/>
      <c r="K17" s="39"/>
      <c r="L17" s="50"/>
    </row>
    <row r="18" spans="2:12" ht="15.95" customHeight="1">
      <c r="B18" s="210"/>
      <c r="D18" s="227" t="s">
        <v>47</v>
      </c>
      <c r="E18" s="228"/>
      <c r="F18" s="228"/>
      <c r="G18" s="228"/>
      <c r="H18" s="228"/>
      <c r="I18" s="228"/>
      <c r="J18" s="45"/>
      <c r="K18" s="254" t="s">
        <v>2</v>
      </c>
      <c r="L18" s="255"/>
    </row>
    <row r="19" spans="2:12" ht="15.95" customHeight="1">
      <c r="B19" s="210"/>
      <c r="D19" s="229"/>
      <c r="E19" s="230"/>
      <c r="F19" s="230"/>
      <c r="G19" s="230"/>
      <c r="H19" s="230"/>
      <c r="I19" s="230"/>
      <c r="J19" s="18"/>
      <c r="K19" s="256" t="e">
        <f>'Flow-Through Trts--Start Here'!F46</f>
        <v>#N/A</v>
      </c>
      <c r="L19" s="257"/>
    </row>
    <row r="20" spans="2:12" ht="15.95" customHeight="1" thickBot="1">
      <c r="B20" s="210"/>
      <c r="D20" s="231"/>
      <c r="E20" s="232"/>
      <c r="F20" s="232"/>
      <c r="G20" s="232"/>
      <c r="H20" s="232"/>
      <c r="I20" s="232"/>
      <c r="J20" s="46"/>
      <c r="K20" s="258"/>
      <c r="L20" s="259"/>
    </row>
    <row r="21" spans="2:12" ht="15.95" customHeight="1" thickBot="1">
      <c r="B21" s="210"/>
      <c r="D21" s="32"/>
      <c r="E21" s="5"/>
      <c r="F21" s="5"/>
      <c r="G21" s="5"/>
      <c r="H21" s="5"/>
      <c r="I21" s="5"/>
      <c r="J21" s="6"/>
      <c r="K21" s="7"/>
      <c r="L21" s="33"/>
    </row>
    <row r="22" spans="2:12" ht="15.95" customHeight="1">
      <c r="B22" s="210"/>
      <c r="D22" s="227" t="s">
        <v>46</v>
      </c>
      <c r="E22" s="228"/>
      <c r="F22" s="228"/>
      <c r="G22" s="228"/>
      <c r="H22" s="228"/>
      <c r="I22" s="228"/>
      <c r="J22" s="45"/>
      <c r="K22" s="254" t="s">
        <v>48</v>
      </c>
      <c r="L22" s="255"/>
    </row>
    <row r="23" spans="2:12" ht="15.95" customHeight="1">
      <c r="B23" s="210"/>
      <c r="D23" s="229"/>
      <c r="E23" s="230"/>
      <c r="F23" s="230"/>
      <c r="G23" s="230"/>
      <c r="H23" s="230"/>
      <c r="I23" s="230"/>
      <c r="J23" s="18"/>
      <c r="K23" s="256" t="e">
        <f>'Flow-Through Trts--Start Here'!F63</f>
        <v>#N/A</v>
      </c>
      <c r="L23" s="257"/>
    </row>
    <row r="24" spans="2:12" ht="15.95" customHeight="1" thickBot="1">
      <c r="B24" s="210"/>
      <c r="D24" s="231"/>
      <c r="E24" s="232"/>
      <c r="F24" s="232"/>
      <c r="G24" s="232"/>
      <c r="H24" s="232"/>
      <c r="I24" s="232"/>
      <c r="J24" s="46"/>
      <c r="K24" s="258"/>
      <c r="L24" s="259"/>
    </row>
    <row r="25" spans="2:12" s="2" customFormat="1" ht="15.95" customHeight="1" thickBot="1">
      <c r="B25" s="210"/>
      <c r="D25" s="32"/>
      <c r="E25" s="5"/>
      <c r="F25" s="5"/>
      <c r="G25" s="5"/>
      <c r="H25" s="5"/>
      <c r="I25" s="5"/>
      <c r="J25" s="12"/>
      <c r="K25" s="13"/>
      <c r="L25" s="51"/>
    </row>
    <row r="26" spans="2:12" ht="15.95" customHeight="1">
      <c r="B26" s="210"/>
      <c r="D26" s="227" t="s">
        <v>42</v>
      </c>
      <c r="E26" s="228"/>
      <c r="F26" s="228"/>
      <c r="G26" s="228"/>
      <c r="H26" s="228"/>
      <c r="I26" s="228"/>
      <c r="J26" s="47"/>
      <c r="K26" s="254" t="s">
        <v>41</v>
      </c>
      <c r="L26" s="255"/>
    </row>
    <row r="27" spans="2:12" ht="15.95" customHeight="1">
      <c r="B27" s="210"/>
      <c r="D27" s="229"/>
      <c r="E27" s="230"/>
      <c r="F27" s="230"/>
      <c r="G27" s="230"/>
      <c r="H27" s="230"/>
      <c r="I27" s="230"/>
      <c r="J27" s="19"/>
      <c r="K27" s="266"/>
      <c r="L27" s="267"/>
    </row>
    <row r="28" spans="2:12" ht="15.95" customHeight="1" thickBot="1">
      <c r="B28" s="210"/>
      <c r="D28" s="231"/>
      <c r="E28" s="232"/>
      <c r="F28" s="232"/>
      <c r="G28" s="232"/>
      <c r="H28" s="232"/>
      <c r="I28" s="232"/>
      <c r="J28" s="48"/>
      <c r="K28" s="268"/>
      <c r="L28" s="269"/>
    </row>
    <row r="29" spans="2:12" s="2" customFormat="1" ht="15.95" customHeight="1" thickBot="1">
      <c r="B29" s="210"/>
      <c r="D29" s="32"/>
      <c r="E29" s="5"/>
      <c r="F29" s="5"/>
      <c r="G29" s="5"/>
      <c r="H29" s="5"/>
      <c r="I29" s="5"/>
      <c r="J29" s="14"/>
      <c r="K29" s="13"/>
      <c r="L29" s="51"/>
    </row>
    <row r="30" spans="2:12" ht="15.95" customHeight="1">
      <c r="B30" s="210"/>
      <c r="D30" s="227" t="s">
        <v>43</v>
      </c>
      <c r="E30" s="228"/>
      <c r="F30" s="228"/>
      <c r="G30" s="228"/>
      <c r="H30" s="228"/>
      <c r="I30" s="228"/>
      <c r="J30" s="47"/>
      <c r="K30" s="254" t="s">
        <v>20</v>
      </c>
      <c r="L30" s="255"/>
    </row>
    <row r="31" spans="2:12" ht="15.95" customHeight="1">
      <c r="B31" s="210"/>
      <c r="D31" s="229"/>
      <c r="E31" s="230"/>
      <c r="F31" s="230"/>
      <c r="G31" s="230"/>
      <c r="H31" s="230"/>
      <c r="I31" s="230"/>
      <c r="J31" s="19"/>
      <c r="K31" s="266"/>
      <c r="L31" s="267"/>
    </row>
    <row r="32" spans="2:12" ht="15.95" customHeight="1" thickBot="1">
      <c r="B32" s="210"/>
      <c r="D32" s="231"/>
      <c r="E32" s="232"/>
      <c r="F32" s="232"/>
      <c r="G32" s="232"/>
      <c r="H32" s="232"/>
      <c r="I32" s="232"/>
      <c r="J32" s="48"/>
      <c r="K32" s="268"/>
      <c r="L32" s="269"/>
    </row>
    <row r="33" spans="2:12" ht="15.95" customHeight="1" thickBot="1">
      <c r="B33" s="210"/>
      <c r="D33" s="28"/>
      <c r="E33" s="3"/>
      <c r="F33" s="3"/>
      <c r="G33" s="3"/>
      <c r="H33" s="3"/>
      <c r="I33" s="3"/>
      <c r="J33" s="3"/>
      <c r="K33" s="3"/>
      <c r="L33" s="29"/>
    </row>
    <row r="34" spans="2:12" ht="15.95" customHeight="1">
      <c r="B34" s="210"/>
      <c r="D34" s="260" t="s">
        <v>45</v>
      </c>
      <c r="E34" s="261"/>
      <c r="F34" s="261"/>
      <c r="G34" s="261"/>
      <c r="H34" s="261"/>
      <c r="I34" s="261"/>
      <c r="J34" s="49"/>
      <c r="K34" s="254" t="s">
        <v>22</v>
      </c>
      <c r="L34" s="255"/>
    </row>
    <row r="35" spans="2:12" ht="15.95" customHeight="1">
      <c r="B35" s="210"/>
      <c r="D35" s="262"/>
      <c r="E35" s="263"/>
      <c r="F35" s="263"/>
      <c r="G35" s="263"/>
      <c r="H35" s="263"/>
      <c r="I35" s="263"/>
      <c r="J35" s="20"/>
      <c r="K35" s="250" t="e">
        <f>((K23*K27)*(K31*1000))/396100</f>
        <v>#N/A</v>
      </c>
      <c r="L35" s="251"/>
    </row>
    <row r="36" spans="2:12" ht="15.95" customHeight="1" thickBot="1">
      <c r="B36" s="211"/>
      <c r="D36" s="264"/>
      <c r="E36" s="265"/>
      <c r="F36" s="265"/>
      <c r="G36" s="265"/>
      <c r="H36" s="265"/>
      <c r="I36" s="265"/>
      <c r="J36" s="52"/>
      <c r="K36" s="252"/>
      <c r="L36" s="253"/>
    </row>
    <row r="37" spans="2:12" ht="15.95" customHeight="1" thickTop="1"/>
  </sheetData>
  <sheetProtection password="D987" sheet="1" objects="1" scenarios="1" selectLockedCells="1"/>
  <customSheetViews>
    <customSheetView guid="{D042BF6F-8F7C-4098-AEBE-C22F6C1229C4}">
      <selection activeCell="E37" sqref="E37"/>
      <pageMargins left="0.7" right="0.7" top="0.75" bottom="0.75" header="0.3" footer="0.3"/>
    </customSheetView>
  </customSheetViews>
  <mergeCells count="27">
    <mergeCell ref="D34:I36"/>
    <mergeCell ref="D18:I20"/>
    <mergeCell ref="D22:I24"/>
    <mergeCell ref="D30:I32"/>
    <mergeCell ref="K30:L30"/>
    <mergeCell ref="K31:L32"/>
    <mergeCell ref="K26:L26"/>
    <mergeCell ref="K27:L28"/>
    <mergeCell ref="K34:L34"/>
    <mergeCell ref="K22:L22"/>
    <mergeCell ref="K23:L24"/>
    <mergeCell ref="B2:B36"/>
    <mergeCell ref="D2:L2"/>
    <mergeCell ref="K8:L8"/>
    <mergeCell ref="K9:L10"/>
    <mergeCell ref="D8:I10"/>
    <mergeCell ref="D26:I28"/>
    <mergeCell ref="K12:L12"/>
    <mergeCell ref="K13:L14"/>
    <mergeCell ref="D12:I14"/>
    <mergeCell ref="D4:I6"/>
    <mergeCell ref="K4:L4"/>
    <mergeCell ref="K5:L6"/>
    <mergeCell ref="D16:L16"/>
    <mergeCell ref="K35:L36"/>
    <mergeCell ref="K18:L18"/>
    <mergeCell ref="K19:L20"/>
  </mergeCells>
  <conditionalFormatting sqref="K5:L6">
    <cfRule type="expression" dxfId="29" priority="5">
      <formula>ISERROR($K$5)</formula>
    </cfRule>
  </conditionalFormatting>
  <conditionalFormatting sqref="K13:L14">
    <cfRule type="expression" dxfId="28" priority="4">
      <formula>ISERROR($K$13)</formula>
    </cfRule>
  </conditionalFormatting>
  <conditionalFormatting sqref="K19:L20">
    <cfRule type="expression" dxfId="27" priority="3">
      <formula>ISERROR($K$19)</formula>
    </cfRule>
  </conditionalFormatting>
  <conditionalFormatting sqref="K23:L24">
    <cfRule type="expression" dxfId="26" priority="2">
      <formula>ISERROR($K$23)</formula>
    </cfRule>
  </conditionalFormatting>
  <conditionalFormatting sqref="K35:L36">
    <cfRule type="expression" dxfId="25" priority="1">
      <formula>ISERROR($K$35)</formula>
    </cfRule>
  </conditionalFormatting>
  <pageMargins left="0.7" right="0.7" top="0.75" bottom="0.75" header="0.3" footer="0.3"/>
  <pageSetup orientation="portrait" r:id="rId1"/>
  <drawing r:id="rId2"/>
</worksheet>
</file>

<file path=xl/worksheets/sheet5.xml><?xml version="1.0" encoding="utf-8"?>
<worksheet xmlns="http://schemas.openxmlformats.org/spreadsheetml/2006/main" xmlns:r="http://schemas.openxmlformats.org/officeDocument/2006/relationships">
  <sheetPr>
    <pageSetUpPr autoPageBreaks="0"/>
  </sheetPr>
  <dimension ref="A1:L45"/>
  <sheetViews>
    <sheetView showGridLines="0" topLeftCell="A7" zoomScale="70" zoomScaleNormal="70" workbookViewId="0">
      <selection activeCell="M32" sqref="M32"/>
    </sheetView>
  </sheetViews>
  <sheetFormatPr defaultRowHeight="15.95" customHeight="1"/>
  <cols>
    <col min="1" max="1" width="42.7109375" customWidth="1"/>
    <col min="2" max="2" width="8.7109375" customWidth="1"/>
    <col min="3" max="3" width="3.7109375" customWidth="1"/>
    <col min="4" max="12" width="11.7109375" customWidth="1"/>
  </cols>
  <sheetData>
    <row r="1" spans="2:12" ht="15.95" customHeight="1" thickBot="1"/>
    <row r="2" spans="2:12" ht="35.1" customHeight="1" thickTop="1" thickBot="1">
      <c r="B2" s="209" t="s">
        <v>79</v>
      </c>
      <c r="D2" s="212" t="s">
        <v>23</v>
      </c>
      <c r="E2" s="213"/>
      <c r="F2" s="213"/>
      <c r="G2" s="213"/>
      <c r="H2" s="213"/>
      <c r="I2" s="213"/>
      <c r="J2" s="213"/>
      <c r="K2" s="213"/>
      <c r="L2" s="214"/>
    </row>
    <row r="3" spans="2:12" s="2" customFormat="1" ht="15.95" customHeight="1" thickTop="1" thickBot="1">
      <c r="B3" s="210"/>
      <c r="D3" s="41"/>
      <c r="E3" s="42"/>
      <c r="F3" s="42"/>
      <c r="G3" s="42"/>
      <c r="H3" s="42"/>
      <c r="I3" s="42"/>
      <c r="J3" s="42"/>
      <c r="K3" s="42"/>
      <c r="L3" s="43"/>
    </row>
    <row r="4" spans="2:12" ht="15.95" customHeight="1">
      <c r="B4" s="210"/>
      <c r="D4" s="221" t="s">
        <v>44</v>
      </c>
      <c r="E4" s="222"/>
      <c r="F4" s="222"/>
      <c r="G4" s="222"/>
      <c r="H4" s="222"/>
      <c r="I4" s="222"/>
      <c r="J4" s="44"/>
      <c r="K4" s="215" t="s">
        <v>2</v>
      </c>
      <c r="L4" s="216"/>
    </row>
    <row r="5" spans="2:12" ht="15.95" customHeight="1">
      <c r="B5" s="210"/>
      <c r="D5" s="223"/>
      <c r="E5" s="224"/>
      <c r="F5" s="224"/>
      <c r="G5" s="224"/>
      <c r="H5" s="224"/>
      <c r="I5" s="224"/>
      <c r="J5" s="4"/>
      <c r="K5" s="243" t="e">
        <f>'Static Bath Trts--Start Here'!F30</f>
        <v>#N/A</v>
      </c>
      <c r="L5" s="244"/>
    </row>
    <row r="6" spans="2:12" ht="15.95" customHeight="1" thickBot="1">
      <c r="B6" s="210"/>
      <c r="D6" s="225"/>
      <c r="E6" s="226"/>
      <c r="F6" s="226"/>
      <c r="G6" s="226"/>
      <c r="H6" s="226"/>
      <c r="I6" s="226"/>
      <c r="J6" s="8"/>
      <c r="K6" s="245"/>
      <c r="L6" s="246"/>
    </row>
    <row r="7" spans="2:12" s="2" customFormat="1" ht="15.95" customHeight="1" thickBot="1">
      <c r="B7" s="210"/>
      <c r="D7" s="32"/>
      <c r="E7" s="5"/>
      <c r="F7" s="5"/>
      <c r="G7" s="5"/>
      <c r="H7" s="5"/>
      <c r="I7" s="5"/>
      <c r="J7" s="6"/>
      <c r="K7" s="7"/>
      <c r="L7" s="33"/>
    </row>
    <row r="8" spans="2:12" ht="15.95" customHeight="1">
      <c r="B8" s="210"/>
      <c r="D8" s="221" t="s">
        <v>81</v>
      </c>
      <c r="E8" s="222"/>
      <c r="F8" s="222"/>
      <c r="G8" s="222"/>
      <c r="H8" s="222"/>
      <c r="I8" s="222"/>
      <c r="J8" s="44"/>
      <c r="K8" s="215" t="s">
        <v>82</v>
      </c>
      <c r="L8" s="216"/>
    </row>
    <row r="9" spans="2:12" ht="15.95" customHeight="1">
      <c r="B9" s="210"/>
      <c r="D9" s="223"/>
      <c r="E9" s="224"/>
      <c r="F9" s="224"/>
      <c r="G9" s="224"/>
      <c r="H9" s="224"/>
      <c r="I9" s="224"/>
      <c r="J9" s="4"/>
      <c r="K9" s="217"/>
      <c r="L9" s="218"/>
    </row>
    <row r="10" spans="2:12" ht="15.95" customHeight="1" thickBot="1">
      <c r="B10" s="210"/>
      <c r="D10" s="225"/>
      <c r="E10" s="226"/>
      <c r="F10" s="226"/>
      <c r="G10" s="226"/>
      <c r="H10" s="226"/>
      <c r="I10" s="226"/>
      <c r="J10" s="8"/>
      <c r="K10" s="219"/>
      <c r="L10" s="220"/>
    </row>
    <row r="11" spans="2:12" ht="15.95" customHeight="1" thickBot="1">
      <c r="B11" s="210"/>
      <c r="D11" s="28"/>
      <c r="E11" s="3"/>
      <c r="F11" s="3"/>
      <c r="G11" s="3"/>
      <c r="H11" s="3"/>
      <c r="I11" s="3"/>
      <c r="J11" s="3"/>
      <c r="K11" s="3"/>
      <c r="L11" s="29"/>
    </row>
    <row r="12" spans="2:12" ht="15.95" customHeight="1">
      <c r="B12" s="210"/>
      <c r="D12" s="237" t="s">
        <v>80</v>
      </c>
      <c r="E12" s="238"/>
      <c r="F12" s="238"/>
      <c r="G12" s="238"/>
      <c r="H12" s="238"/>
      <c r="I12" s="238"/>
      <c r="J12" s="44"/>
      <c r="K12" s="215" t="s">
        <v>83</v>
      </c>
      <c r="L12" s="216"/>
    </row>
    <row r="13" spans="2:12" ht="15.95" customHeight="1">
      <c r="B13" s="210"/>
      <c r="D13" s="239"/>
      <c r="E13" s="240"/>
      <c r="F13" s="240"/>
      <c r="G13" s="240"/>
      <c r="H13" s="240"/>
      <c r="I13" s="240"/>
      <c r="J13" s="4"/>
      <c r="K13" s="233" t="e">
        <f>(K5*K9)/(1000*1000)</f>
        <v>#N/A</v>
      </c>
      <c r="L13" s="234"/>
    </row>
    <row r="14" spans="2:12" ht="15.95" customHeight="1" thickBot="1">
      <c r="B14" s="210"/>
      <c r="D14" s="241"/>
      <c r="E14" s="242"/>
      <c r="F14" s="242"/>
      <c r="G14" s="242"/>
      <c r="H14" s="242"/>
      <c r="I14" s="242"/>
      <c r="J14" s="38"/>
      <c r="K14" s="235"/>
      <c r="L14" s="236"/>
    </row>
    <row r="15" spans="2:12" ht="15.95" customHeight="1" thickTop="1" thickBot="1">
      <c r="B15" s="210"/>
    </row>
    <row r="16" spans="2:12" s="9" customFormat="1" ht="35.1" customHeight="1" thickTop="1" thickBot="1">
      <c r="B16" s="210"/>
      <c r="D16" s="247" t="s">
        <v>84</v>
      </c>
      <c r="E16" s="248"/>
      <c r="F16" s="248"/>
      <c r="G16" s="248"/>
      <c r="H16" s="248"/>
      <c r="I16" s="248"/>
      <c r="J16" s="248"/>
      <c r="K16" s="248"/>
      <c r="L16" s="249"/>
    </row>
    <row r="17" spans="1:12" s="40" customFormat="1" ht="15.95" customHeight="1" thickTop="1" thickBot="1">
      <c r="B17" s="210"/>
      <c r="D17" s="41"/>
      <c r="E17" s="39"/>
      <c r="F17" s="39"/>
      <c r="G17" s="39"/>
      <c r="H17" s="39"/>
      <c r="I17" s="39"/>
      <c r="J17" s="39"/>
      <c r="K17" s="39"/>
      <c r="L17" s="50"/>
    </row>
    <row r="18" spans="1:12" ht="15.95" customHeight="1">
      <c r="B18" s="210"/>
      <c r="D18" s="227" t="s">
        <v>47</v>
      </c>
      <c r="E18" s="228"/>
      <c r="F18" s="228"/>
      <c r="G18" s="228"/>
      <c r="H18" s="228"/>
      <c r="I18" s="228"/>
      <c r="J18" s="45"/>
      <c r="K18" s="254" t="s">
        <v>2</v>
      </c>
      <c r="L18" s="255"/>
    </row>
    <row r="19" spans="1:12" ht="15.95" customHeight="1">
      <c r="B19" s="210"/>
      <c r="D19" s="229"/>
      <c r="E19" s="230"/>
      <c r="F19" s="230"/>
      <c r="G19" s="230"/>
      <c r="H19" s="230"/>
      <c r="I19" s="230"/>
      <c r="J19" s="18"/>
      <c r="K19" s="256" t="e">
        <f>'Flow-Through Trts--Start Here'!F46</f>
        <v>#N/A</v>
      </c>
      <c r="L19" s="257"/>
    </row>
    <row r="20" spans="1:12" ht="15.95" customHeight="1" thickBot="1">
      <c r="B20" s="210"/>
      <c r="D20" s="231"/>
      <c r="E20" s="232"/>
      <c r="F20" s="232"/>
      <c r="G20" s="232"/>
      <c r="H20" s="232"/>
      <c r="I20" s="232"/>
      <c r="J20" s="46"/>
      <c r="K20" s="258"/>
      <c r="L20" s="259"/>
    </row>
    <row r="21" spans="1:12" ht="15.95" customHeight="1" thickBot="1">
      <c r="B21" s="210"/>
      <c r="D21" s="32"/>
      <c r="E21" s="5"/>
      <c r="F21" s="5"/>
      <c r="G21" s="5"/>
      <c r="H21" s="5"/>
      <c r="I21" s="5"/>
      <c r="J21" s="6"/>
      <c r="K21" s="7"/>
      <c r="L21" s="33"/>
    </row>
    <row r="22" spans="1:12" ht="15.95" customHeight="1">
      <c r="A22" s="125"/>
      <c r="B22" s="210"/>
      <c r="D22" s="227" t="s">
        <v>46</v>
      </c>
      <c r="E22" s="228"/>
      <c r="F22" s="228"/>
      <c r="G22" s="228"/>
      <c r="H22" s="228"/>
      <c r="I22" s="228"/>
      <c r="J22" s="45"/>
      <c r="K22" s="254" t="s">
        <v>48</v>
      </c>
      <c r="L22" s="255"/>
    </row>
    <row r="23" spans="1:12" ht="15.95" customHeight="1">
      <c r="B23" s="210"/>
      <c r="D23" s="229"/>
      <c r="E23" s="230"/>
      <c r="F23" s="230"/>
      <c r="G23" s="230"/>
      <c r="H23" s="230"/>
      <c r="I23" s="230"/>
      <c r="J23" s="18"/>
      <c r="K23" s="256" t="e">
        <f>'Flow-Through Trts--Start Here'!F63</f>
        <v>#N/A</v>
      </c>
      <c r="L23" s="257"/>
    </row>
    <row r="24" spans="1:12" ht="15.95" customHeight="1" thickBot="1">
      <c r="B24" s="210"/>
      <c r="D24" s="231"/>
      <c r="E24" s="232"/>
      <c r="F24" s="232"/>
      <c r="G24" s="232"/>
      <c r="H24" s="232"/>
      <c r="I24" s="232"/>
      <c r="J24" s="46"/>
      <c r="K24" s="258"/>
      <c r="L24" s="259"/>
    </row>
    <row r="25" spans="1:12" s="2" customFormat="1" ht="15.95" customHeight="1" thickBot="1">
      <c r="B25" s="210"/>
      <c r="D25" s="32"/>
      <c r="E25" s="5"/>
      <c r="F25" s="5"/>
      <c r="G25" s="5"/>
      <c r="H25" s="5"/>
      <c r="I25" s="5"/>
      <c r="J25" s="12"/>
      <c r="K25" s="13"/>
      <c r="L25" s="51"/>
    </row>
    <row r="26" spans="1:12" ht="15.95" customHeight="1">
      <c r="B26" s="210"/>
      <c r="D26" s="227" t="s">
        <v>85</v>
      </c>
      <c r="E26" s="228"/>
      <c r="F26" s="228"/>
      <c r="G26" s="228"/>
      <c r="H26" s="228"/>
      <c r="I26" s="228"/>
      <c r="J26" s="47"/>
      <c r="K26" s="254" t="s">
        <v>41</v>
      </c>
      <c r="L26" s="255"/>
    </row>
    <row r="27" spans="1:12" ht="15.95" customHeight="1">
      <c r="B27" s="210"/>
      <c r="D27" s="229"/>
      <c r="E27" s="230"/>
      <c r="F27" s="230"/>
      <c r="G27" s="230"/>
      <c r="H27" s="230"/>
      <c r="I27" s="230"/>
      <c r="J27" s="19"/>
      <c r="K27" s="266"/>
      <c r="L27" s="267"/>
    </row>
    <row r="28" spans="1:12" ht="15.95" customHeight="1" thickBot="1">
      <c r="B28" s="210"/>
      <c r="D28" s="231"/>
      <c r="E28" s="232"/>
      <c r="F28" s="232"/>
      <c r="G28" s="232"/>
      <c r="H28" s="232"/>
      <c r="I28" s="232"/>
      <c r="J28" s="48"/>
      <c r="K28" s="268"/>
      <c r="L28" s="269"/>
    </row>
    <row r="29" spans="1:12" s="2" customFormat="1" ht="15.95" customHeight="1" thickBot="1">
      <c r="B29" s="210"/>
      <c r="D29" s="32"/>
      <c r="E29" s="5"/>
      <c r="F29" s="5"/>
      <c r="G29" s="5"/>
      <c r="H29" s="5"/>
      <c r="I29" s="5"/>
      <c r="J29" s="14"/>
      <c r="K29" s="13"/>
      <c r="L29" s="51"/>
    </row>
    <row r="30" spans="1:12" ht="15.95" customHeight="1">
      <c r="B30" s="210"/>
      <c r="D30" s="227" t="s">
        <v>87</v>
      </c>
      <c r="E30" s="228"/>
      <c r="F30" s="228"/>
      <c r="G30" s="228"/>
      <c r="H30" s="228"/>
      <c r="I30" s="228"/>
      <c r="J30" s="47"/>
      <c r="K30" s="254" t="s">
        <v>82</v>
      </c>
      <c r="L30" s="255"/>
    </row>
    <row r="31" spans="1:12" ht="15.95" customHeight="1">
      <c r="B31" s="210"/>
      <c r="D31" s="229"/>
      <c r="E31" s="230"/>
      <c r="F31" s="230"/>
      <c r="G31" s="230"/>
      <c r="H31" s="230"/>
      <c r="I31" s="230"/>
      <c r="J31" s="19"/>
      <c r="K31" s="266"/>
      <c r="L31" s="267"/>
    </row>
    <row r="32" spans="1:12" ht="15.95" customHeight="1" thickBot="1">
      <c r="B32" s="210"/>
      <c r="D32" s="231"/>
      <c r="E32" s="232"/>
      <c r="F32" s="232"/>
      <c r="G32" s="232"/>
      <c r="H32" s="232"/>
      <c r="I32" s="232"/>
      <c r="J32" s="48"/>
      <c r="K32" s="268"/>
      <c r="L32" s="269"/>
    </row>
    <row r="33" spans="2:12" ht="15.95" customHeight="1" thickBot="1">
      <c r="B33" s="210"/>
      <c r="D33" s="28"/>
      <c r="E33" s="3"/>
      <c r="F33" s="3"/>
      <c r="G33" s="3"/>
      <c r="H33" s="3"/>
      <c r="I33" s="3"/>
      <c r="J33" s="3"/>
      <c r="K33" s="3"/>
      <c r="L33" s="29"/>
    </row>
    <row r="34" spans="2:12" ht="15.95" customHeight="1">
      <c r="B34" s="210"/>
      <c r="D34" s="274" t="s">
        <v>86</v>
      </c>
      <c r="E34" s="275"/>
      <c r="F34" s="275"/>
      <c r="G34" s="275"/>
      <c r="H34" s="275"/>
      <c r="I34" s="275"/>
      <c r="J34" s="49"/>
      <c r="K34" s="254" t="s">
        <v>83</v>
      </c>
      <c r="L34" s="255"/>
    </row>
    <row r="35" spans="2:12" ht="15.95" customHeight="1">
      <c r="B35" s="210"/>
      <c r="D35" s="276"/>
      <c r="E35" s="277"/>
      <c r="F35" s="277"/>
      <c r="G35" s="277"/>
      <c r="H35" s="277"/>
      <c r="I35" s="277"/>
      <c r="J35" s="20"/>
      <c r="K35" s="250" t="e">
        <f>(K19*K31)/(1000*1000)</f>
        <v>#N/A</v>
      </c>
      <c r="L35" s="251"/>
    </row>
    <row r="36" spans="2:12" ht="15.95" customHeight="1" thickBot="1">
      <c r="B36" s="210"/>
      <c r="D36" s="278"/>
      <c r="E36" s="279"/>
      <c r="F36" s="279"/>
      <c r="G36" s="279"/>
      <c r="H36" s="279"/>
      <c r="I36" s="279"/>
      <c r="J36" s="79"/>
      <c r="K36" s="280"/>
      <c r="L36" s="281"/>
    </row>
    <row r="37" spans="2:12" ht="15.95" customHeight="1" thickBot="1">
      <c r="B37" s="210"/>
      <c r="D37" s="75"/>
      <c r="E37" s="76"/>
      <c r="F37" s="76"/>
      <c r="G37" s="76"/>
      <c r="H37" s="76"/>
      <c r="I37" s="76"/>
      <c r="J37" s="7"/>
      <c r="K37" s="77"/>
      <c r="L37" s="78"/>
    </row>
    <row r="38" spans="2:12" ht="15.95" customHeight="1">
      <c r="B38" s="210"/>
      <c r="D38" s="274" t="s">
        <v>88</v>
      </c>
      <c r="E38" s="275"/>
      <c r="F38" s="275"/>
      <c r="G38" s="275"/>
      <c r="H38" s="275"/>
      <c r="I38" s="275"/>
      <c r="J38" s="275"/>
      <c r="K38" s="254" t="s">
        <v>90</v>
      </c>
      <c r="L38" s="255"/>
    </row>
    <row r="39" spans="2:12" ht="15.95" customHeight="1">
      <c r="B39" s="210"/>
      <c r="D39" s="276"/>
      <c r="E39" s="277"/>
      <c r="F39" s="277"/>
      <c r="G39" s="277"/>
      <c r="H39" s="277"/>
      <c r="I39" s="277"/>
      <c r="J39" s="277"/>
      <c r="K39" s="250" t="e">
        <f>(K23*K31)/1000</f>
        <v>#N/A</v>
      </c>
      <c r="L39" s="251"/>
    </row>
    <row r="40" spans="2:12" ht="15.95" customHeight="1" thickBot="1">
      <c r="B40" s="210"/>
      <c r="D40" s="278"/>
      <c r="E40" s="279"/>
      <c r="F40" s="279"/>
      <c r="G40" s="279"/>
      <c r="H40" s="279"/>
      <c r="I40" s="279"/>
      <c r="J40" s="279"/>
      <c r="K40" s="280"/>
      <c r="L40" s="281"/>
    </row>
    <row r="41" spans="2:12" ht="15.95" customHeight="1" thickBot="1">
      <c r="B41" s="210"/>
      <c r="D41" s="75"/>
      <c r="E41" s="76"/>
      <c r="F41" s="76"/>
      <c r="G41" s="76"/>
      <c r="H41" s="76"/>
      <c r="I41" s="76"/>
      <c r="J41" s="7"/>
      <c r="K41" s="77"/>
      <c r="L41" s="78"/>
    </row>
    <row r="42" spans="2:12" ht="15.95" customHeight="1">
      <c r="B42" s="210"/>
      <c r="D42" s="260" t="s">
        <v>89</v>
      </c>
      <c r="E42" s="261"/>
      <c r="F42" s="261"/>
      <c r="G42" s="261"/>
      <c r="H42" s="261"/>
      <c r="I42" s="261"/>
      <c r="J42" s="49"/>
      <c r="K42" s="254" t="s">
        <v>83</v>
      </c>
      <c r="L42" s="255"/>
    </row>
    <row r="43" spans="2:12" ht="15.95" customHeight="1">
      <c r="B43" s="210"/>
      <c r="D43" s="262"/>
      <c r="E43" s="263"/>
      <c r="F43" s="263"/>
      <c r="G43" s="263"/>
      <c r="H43" s="263"/>
      <c r="I43" s="263"/>
      <c r="J43" s="20"/>
      <c r="K43" s="270" t="e">
        <f>K35+((K39*K27)/1000)</f>
        <v>#N/A</v>
      </c>
      <c r="L43" s="271"/>
    </row>
    <row r="44" spans="2:12" ht="15.95" customHeight="1" thickBot="1">
      <c r="B44" s="211"/>
      <c r="D44" s="264"/>
      <c r="E44" s="265"/>
      <c r="F44" s="265"/>
      <c r="G44" s="265"/>
      <c r="H44" s="265"/>
      <c r="I44" s="265"/>
      <c r="J44" s="52"/>
      <c r="K44" s="272"/>
      <c r="L44" s="273"/>
    </row>
    <row r="45" spans="2:12" ht="15.95" customHeight="1" thickTop="1"/>
  </sheetData>
  <sheetProtection selectLockedCells="1"/>
  <mergeCells count="33">
    <mergeCell ref="D30:I32"/>
    <mergeCell ref="K30:L30"/>
    <mergeCell ref="K31:L32"/>
    <mergeCell ref="D42:I44"/>
    <mergeCell ref="K42:L42"/>
    <mergeCell ref="K43:L44"/>
    <mergeCell ref="D34:I36"/>
    <mergeCell ref="K34:L34"/>
    <mergeCell ref="K35:L36"/>
    <mergeCell ref="K38:L38"/>
    <mergeCell ref="K39:L40"/>
    <mergeCell ref="D38:J40"/>
    <mergeCell ref="K26:L26"/>
    <mergeCell ref="K27:L28"/>
    <mergeCell ref="D22:I24"/>
    <mergeCell ref="K22:L22"/>
    <mergeCell ref="K23:L24"/>
    <mergeCell ref="B2:B44"/>
    <mergeCell ref="D2:L2"/>
    <mergeCell ref="D4:I6"/>
    <mergeCell ref="K4:L4"/>
    <mergeCell ref="K5:L6"/>
    <mergeCell ref="D8:I10"/>
    <mergeCell ref="K8:L8"/>
    <mergeCell ref="K9:L10"/>
    <mergeCell ref="D12:I14"/>
    <mergeCell ref="K12:L12"/>
    <mergeCell ref="K13:L14"/>
    <mergeCell ref="D16:L16"/>
    <mergeCell ref="D18:I20"/>
    <mergeCell ref="K18:L18"/>
    <mergeCell ref="K19:L20"/>
    <mergeCell ref="D26:I28"/>
  </mergeCells>
  <conditionalFormatting sqref="K5:L6">
    <cfRule type="expression" dxfId="24" priority="6">
      <formula>ISERROR($K$5)</formula>
    </cfRule>
  </conditionalFormatting>
  <conditionalFormatting sqref="K13:L14">
    <cfRule type="expression" dxfId="23" priority="5">
      <formula>ISERROR($K$13)</formula>
    </cfRule>
  </conditionalFormatting>
  <conditionalFormatting sqref="K19:L20">
    <cfRule type="expression" dxfId="22" priority="4">
      <formula>ISERROR($K$19)</formula>
    </cfRule>
  </conditionalFormatting>
  <conditionalFormatting sqref="K23:L24">
    <cfRule type="expression" dxfId="21" priority="3">
      <formula>ISERROR($K$23)</formula>
    </cfRule>
  </conditionalFormatting>
  <conditionalFormatting sqref="K43:L44">
    <cfRule type="expression" dxfId="20" priority="2">
      <formula>ISERROR($K$43)</formula>
    </cfRule>
  </conditionalFormatting>
  <conditionalFormatting sqref="K35:L37 K39:L41">
    <cfRule type="expression" dxfId="19" priority="1">
      <formula>ISERROR($K$43)</formula>
    </cfRule>
  </conditionalFormatting>
  <pageMargins left="0.7" right="0.7" top="0.75" bottom="0.75" header="0.3" footer="0.3"/>
  <pageSetup orientation="portrait" r:id="rId1"/>
  <drawing r:id="rId2"/>
</worksheet>
</file>

<file path=xl/worksheets/sheet6.xml><?xml version="1.0" encoding="utf-8"?>
<worksheet xmlns="http://schemas.openxmlformats.org/spreadsheetml/2006/main" xmlns:r="http://schemas.openxmlformats.org/officeDocument/2006/relationships">
  <dimension ref="B1:L68"/>
  <sheetViews>
    <sheetView showGridLines="0" showRowColHeaders="0" topLeftCell="A6" zoomScaleNormal="100" workbookViewId="0">
      <selection activeCell="K21" sqref="K21:L22"/>
    </sheetView>
  </sheetViews>
  <sheetFormatPr defaultRowHeight="15.95" customHeight="1"/>
  <cols>
    <col min="1" max="1" width="41.5703125" customWidth="1"/>
    <col min="2" max="2" width="8.7109375" customWidth="1"/>
    <col min="3" max="3" width="3.7109375" customWidth="1"/>
    <col min="4" max="12" width="11.7109375" customWidth="1"/>
  </cols>
  <sheetData>
    <row r="1" spans="2:12" ht="15.95" customHeight="1" thickBot="1"/>
    <row r="2" spans="2:12" ht="35.1" customHeight="1" thickTop="1" thickBot="1">
      <c r="B2" s="282" t="s">
        <v>134</v>
      </c>
      <c r="D2" s="301" t="s">
        <v>68</v>
      </c>
      <c r="E2" s="302"/>
      <c r="F2" s="302"/>
      <c r="G2" s="302"/>
      <c r="H2" s="302"/>
      <c r="I2" s="302"/>
      <c r="J2" s="302"/>
      <c r="K2" s="302"/>
      <c r="L2" s="303"/>
    </row>
    <row r="3" spans="2:12" s="2" customFormat="1" ht="15.95" customHeight="1" thickTop="1" thickBot="1">
      <c r="B3" s="283"/>
      <c r="D3" s="41"/>
      <c r="E3" s="42"/>
      <c r="F3" s="42"/>
      <c r="G3" s="42"/>
      <c r="H3" s="42"/>
      <c r="I3" s="42"/>
      <c r="J3" s="42"/>
      <c r="K3" s="42"/>
      <c r="L3" s="43"/>
    </row>
    <row r="4" spans="2:12" ht="15.95" customHeight="1">
      <c r="B4" s="283"/>
      <c r="D4" s="288" t="s">
        <v>107</v>
      </c>
      <c r="E4" s="289"/>
      <c r="F4" s="289"/>
      <c r="G4" s="289"/>
      <c r="H4" s="289"/>
      <c r="I4" s="289"/>
      <c r="J4" s="93"/>
      <c r="K4" s="202" t="s">
        <v>57</v>
      </c>
      <c r="L4" s="203"/>
    </row>
    <row r="5" spans="2:12" ht="15.95" customHeight="1">
      <c r="B5" s="283"/>
      <c r="D5" s="290"/>
      <c r="E5" s="291"/>
      <c r="F5" s="291"/>
      <c r="G5" s="291"/>
      <c r="H5" s="291"/>
      <c r="I5" s="291"/>
      <c r="J5" s="94"/>
      <c r="K5" s="296"/>
      <c r="L5" s="205"/>
    </row>
    <row r="6" spans="2:12" ht="15.95" customHeight="1" thickBot="1">
      <c r="B6" s="283"/>
      <c r="D6" s="292"/>
      <c r="E6" s="293"/>
      <c r="F6" s="293"/>
      <c r="G6" s="293"/>
      <c r="H6" s="293"/>
      <c r="I6" s="293"/>
      <c r="J6" s="95"/>
      <c r="K6" s="206"/>
      <c r="L6" s="207"/>
    </row>
    <row r="7" spans="2:12" s="2" customFormat="1" ht="15.95" customHeight="1" thickBot="1">
      <c r="B7" s="283"/>
      <c r="D7" s="32"/>
      <c r="E7" s="5"/>
      <c r="F7" s="5"/>
      <c r="G7" s="5"/>
      <c r="H7" s="5"/>
      <c r="I7" s="5"/>
      <c r="J7" s="6"/>
      <c r="K7" s="7"/>
      <c r="L7" s="33"/>
    </row>
    <row r="8" spans="2:12" ht="15.95" customHeight="1">
      <c r="B8" s="283"/>
      <c r="D8" s="288" t="s">
        <v>108</v>
      </c>
      <c r="E8" s="289"/>
      <c r="F8" s="289"/>
      <c r="G8" s="289"/>
      <c r="H8" s="289"/>
      <c r="I8" s="289"/>
      <c r="J8" s="93"/>
      <c r="K8" s="202" t="s">
        <v>58</v>
      </c>
      <c r="L8" s="203"/>
    </row>
    <row r="9" spans="2:12" ht="15.95" customHeight="1">
      <c r="B9" s="283"/>
      <c r="D9" s="290"/>
      <c r="E9" s="291"/>
      <c r="F9" s="291"/>
      <c r="G9" s="291"/>
      <c r="H9" s="291"/>
      <c r="I9" s="291"/>
      <c r="J9" s="94"/>
      <c r="K9" s="204"/>
      <c r="L9" s="205"/>
    </row>
    <row r="10" spans="2:12" ht="15.95" customHeight="1" thickBot="1">
      <c r="B10" s="283"/>
      <c r="D10" s="292"/>
      <c r="E10" s="293"/>
      <c r="F10" s="293"/>
      <c r="G10" s="293"/>
      <c r="H10" s="293"/>
      <c r="I10" s="293"/>
      <c r="J10" s="95"/>
      <c r="K10" s="206"/>
      <c r="L10" s="207"/>
    </row>
    <row r="11" spans="2:12" ht="15.95" customHeight="1" thickBot="1">
      <c r="B11" s="283"/>
      <c r="D11" s="28"/>
      <c r="E11" s="3"/>
      <c r="F11" s="3"/>
      <c r="G11" s="3"/>
      <c r="H11" s="3"/>
      <c r="I11" s="3"/>
      <c r="J11" s="3"/>
      <c r="K11" s="3"/>
      <c r="L11" s="29"/>
    </row>
    <row r="12" spans="2:12" ht="15.95" customHeight="1">
      <c r="B12" s="283"/>
      <c r="D12" s="304" t="s">
        <v>132</v>
      </c>
      <c r="E12" s="305"/>
      <c r="F12" s="305"/>
      <c r="G12" s="305"/>
      <c r="H12" s="305"/>
      <c r="I12" s="305"/>
      <c r="J12" s="71"/>
      <c r="K12" s="310" t="s">
        <v>69</v>
      </c>
      <c r="L12" s="311"/>
    </row>
    <row r="13" spans="2:12" ht="15.95" customHeight="1">
      <c r="B13" s="283"/>
      <c r="D13" s="306"/>
      <c r="E13" s="307"/>
      <c r="F13" s="307"/>
      <c r="G13" s="307"/>
      <c r="H13" s="307"/>
      <c r="I13" s="307"/>
      <c r="J13" s="72"/>
      <c r="K13" s="312">
        <v>10</v>
      </c>
      <c r="L13" s="313"/>
    </row>
    <row r="14" spans="2:12" ht="15.95" customHeight="1" thickBot="1">
      <c r="B14" s="283"/>
      <c r="D14" s="308"/>
      <c r="E14" s="309"/>
      <c r="F14" s="309"/>
      <c r="G14" s="309"/>
      <c r="H14" s="309"/>
      <c r="I14" s="309"/>
      <c r="J14" s="73"/>
      <c r="K14" s="314"/>
      <c r="L14" s="315"/>
    </row>
    <row r="15" spans="2:12" ht="15.95" customHeight="1" thickBot="1">
      <c r="B15" s="283"/>
      <c r="D15" s="32"/>
      <c r="E15" s="5"/>
      <c r="F15" s="5"/>
      <c r="G15" s="5"/>
      <c r="H15" s="5"/>
      <c r="I15" s="5"/>
      <c r="J15" s="6"/>
      <c r="K15" s="60"/>
      <c r="L15" s="61"/>
    </row>
    <row r="16" spans="2:12" ht="15.95" customHeight="1">
      <c r="B16" s="283"/>
      <c r="D16" s="304" t="s">
        <v>70</v>
      </c>
      <c r="E16" s="305"/>
      <c r="F16" s="305"/>
      <c r="G16" s="305"/>
      <c r="H16" s="305"/>
      <c r="I16" s="305"/>
      <c r="J16" s="71"/>
      <c r="K16" s="310" t="s">
        <v>71</v>
      </c>
      <c r="L16" s="311"/>
    </row>
    <row r="17" spans="2:12" ht="15.95" customHeight="1">
      <c r="B17" s="283"/>
      <c r="D17" s="306"/>
      <c r="E17" s="307"/>
      <c r="F17" s="307"/>
      <c r="G17" s="307"/>
      <c r="H17" s="307"/>
      <c r="I17" s="307"/>
      <c r="J17" s="72"/>
      <c r="K17" s="316">
        <v>10</v>
      </c>
      <c r="L17" s="317"/>
    </row>
    <row r="18" spans="2:12" ht="15.95" customHeight="1" thickBot="1">
      <c r="B18" s="283"/>
      <c r="D18" s="308"/>
      <c r="E18" s="309"/>
      <c r="F18" s="309"/>
      <c r="G18" s="309"/>
      <c r="H18" s="309"/>
      <c r="I18" s="309"/>
      <c r="J18" s="73"/>
      <c r="K18" s="318"/>
      <c r="L18" s="319"/>
    </row>
    <row r="19" spans="2:12" s="40" customFormat="1" ht="15.95" customHeight="1" thickBot="1">
      <c r="B19" s="283"/>
      <c r="D19" s="41"/>
      <c r="E19" s="39"/>
      <c r="F19" s="39"/>
      <c r="G19" s="39"/>
      <c r="H19" s="39"/>
      <c r="I19" s="39"/>
      <c r="J19" s="39"/>
      <c r="K19" s="39"/>
      <c r="L19" s="50"/>
    </row>
    <row r="20" spans="2:12" ht="15.95" customHeight="1">
      <c r="B20" s="283"/>
      <c r="D20" s="304" t="s">
        <v>74</v>
      </c>
      <c r="E20" s="305"/>
      <c r="F20" s="305"/>
      <c r="G20" s="305"/>
      <c r="H20" s="305"/>
      <c r="I20" s="305"/>
      <c r="J20" s="71"/>
      <c r="K20" s="310" t="s">
        <v>75</v>
      </c>
      <c r="L20" s="311"/>
    </row>
    <row r="21" spans="2:12" ht="15.95" customHeight="1">
      <c r="B21" s="283"/>
      <c r="D21" s="306"/>
      <c r="E21" s="307"/>
      <c r="F21" s="307"/>
      <c r="G21" s="307"/>
      <c r="H21" s="307"/>
      <c r="I21" s="307"/>
      <c r="J21" s="72"/>
      <c r="K21" s="326"/>
      <c r="L21" s="317"/>
    </row>
    <row r="22" spans="2:12" ht="15.95" customHeight="1" thickBot="1">
      <c r="B22" s="283"/>
      <c r="D22" s="308"/>
      <c r="E22" s="309"/>
      <c r="F22" s="309"/>
      <c r="G22" s="309"/>
      <c r="H22" s="309"/>
      <c r="I22" s="309"/>
      <c r="J22" s="73"/>
      <c r="K22" s="318"/>
      <c r="L22" s="319"/>
    </row>
    <row r="23" spans="2:12" ht="15.95" customHeight="1" thickBot="1">
      <c r="B23" s="283"/>
      <c r="D23" s="32"/>
      <c r="E23" s="5"/>
      <c r="F23" s="5"/>
      <c r="G23" s="5"/>
      <c r="H23" s="5"/>
      <c r="I23" s="5"/>
      <c r="J23" s="6"/>
      <c r="K23" s="7"/>
      <c r="L23" s="33"/>
    </row>
    <row r="24" spans="2:12" ht="15.95" customHeight="1">
      <c r="B24" s="283"/>
      <c r="D24" s="304" t="s">
        <v>133</v>
      </c>
      <c r="E24" s="305"/>
      <c r="F24" s="305"/>
      <c r="G24" s="305"/>
      <c r="H24" s="305"/>
      <c r="I24" s="305"/>
      <c r="J24" s="71"/>
      <c r="K24" s="310" t="s">
        <v>76</v>
      </c>
      <c r="L24" s="311"/>
    </row>
    <row r="25" spans="2:12" ht="15.95" customHeight="1">
      <c r="B25" s="283"/>
      <c r="D25" s="306"/>
      <c r="E25" s="307"/>
      <c r="F25" s="307"/>
      <c r="G25" s="307"/>
      <c r="H25" s="307"/>
      <c r="I25" s="307"/>
      <c r="J25" s="72"/>
      <c r="K25" s="316" t="e">
        <f>H42*(K21/100)*K17</f>
        <v>#N/A</v>
      </c>
      <c r="L25" s="317"/>
    </row>
    <row r="26" spans="2:12" ht="15.95" customHeight="1" thickBot="1">
      <c r="B26" s="283"/>
      <c r="D26" s="308"/>
      <c r="E26" s="309"/>
      <c r="F26" s="309"/>
      <c r="G26" s="309"/>
      <c r="H26" s="309"/>
      <c r="I26" s="309"/>
      <c r="J26" s="73"/>
      <c r="K26" s="318"/>
      <c r="L26" s="319"/>
    </row>
    <row r="27" spans="2:12" s="2" customFormat="1" ht="15.95" customHeight="1" thickBot="1">
      <c r="B27" s="283"/>
      <c r="D27" s="28"/>
      <c r="E27" s="3"/>
      <c r="F27" s="3"/>
      <c r="G27" s="3"/>
      <c r="H27" s="3"/>
      <c r="I27" s="3"/>
      <c r="J27" s="3"/>
      <c r="K27" s="3"/>
      <c r="L27" s="29"/>
    </row>
    <row r="28" spans="2:12" ht="15.95" customHeight="1">
      <c r="B28" s="283"/>
      <c r="D28" s="304" t="s">
        <v>78</v>
      </c>
      <c r="E28" s="305"/>
      <c r="F28" s="305"/>
      <c r="G28" s="305"/>
      <c r="H28" s="305"/>
      <c r="I28" s="305"/>
      <c r="J28" s="71"/>
      <c r="K28" s="310" t="s">
        <v>113</v>
      </c>
      <c r="L28" s="311"/>
    </row>
    <row r="29" spans="2:12" ht="15.95" customHeight="1">
      <c r="B29" s="283"/>
      <c r="D29" s="306"/>
      <c r="E29" s="307"/>
      <c r="F29" s="307"/>
      <c r="G29" s="307"/>
      <c r="H29" s="307"/>
      <c r="I29" s="307"/>
      <c r="J29" s="72"/>
      <c r="K29" s="322" t="e">
        <f>((K13/(K21*50))/100)*K25</f>
        <v>#DIV/0!</v>
      </c>
      <c r="L29" s="323"/>
    </row>
    <row r="30" spans="2:12" ht="15.95" customHeight="1" thickBot="1">
      <c r="B30" s="283"/>
      <c r="D30" s="320"/>
      <c r="E30" s="321"/>
      <c r="F30" s="321"/>
      <c r="G30" s="321"/>
      <c r="H30" s="321"/>
      <c r="I30" s="321"/>
      <c r="J30" s="74"/>
      <c r="K30" s="324"/>
      <c r="L30" s="325"/>
    </row>
    <row r="31" spans="2:12" ht="15.95" customHeight="1" thickTop="1" thickBot="1">
      <c r="B31" s="283"/>
    </row>
    <row r="32" spans="2:12" ht="35.1" customHeight="1" thickTop="1" thickBot="1">
      <c r="B32" s="283"/>
      <c r="D32" s="285" t="s">
        <v>135</v>
      </c>
      <c r="E32" s="286"/>
      <c r="F32" s="286"/>
      <c r="G32" s="286"/>
      <c r="H32" s="286"/>
      <c r="I32" s="286"/>
      <c r="J32" s="286"/>
      <c r="K32" s="286"/>
      <c r="L32" s="287"/>
    </row>
    <row r="33" spans="2:12" ht="15.95" customHeight="1" thickTop="1" thickBot="1">
      <c r="B33" s="283"/>
      <c r="D33" s="41"/>
      <c r="E33" s="42"/>
      <c r="F33" s="42"/>
      <c r="G33" s="42"/>
      <c r="H33" s="42"/>
      <c r="I33" s="42"/>
      <c r="J33" s="42"/>
      <c r="K33" s="42"/>
      <c r="L33" s="43"/>
    </row>
    <row r="34" spans="2:12" s="53" customFormat="1" ht="15.95" customHeight="1">
      <c r="B34" s="283"/>
      <c r="D34" s="288" t="s">
        <v>141</v>
      </c>
      <c r="E34" s="289"/>
      <c r="F34" s="289"/>
      <c r="G34" s="289"/>
      <c r="H34" s="289"/>
      <c r="I34" s="289"/>
      <c r="J34" s="93"/>
      <c r="K34" s="294" t="s">
        <v>136</v>
      </c>
      <c r="L34" s="295"/>
    </row>
    <row r="35" spans="2:12" s="53" customFormat="1" ht="15.95" customHeight="1">
      <c r="B35" s="283"/>
      <c r="D35" s="290"/>
      <c r="E35" s="291"/>
      <c r="F35" s="291"/>
      <c r="G35" s="291"/>
      <c r="H35" s="291"/>
      <c r="I35" s="291"/>
      <c r="J35" s="94"/>
      <c r="K35" s="296"/>
      <c r="L35" s="205"/>
    </row>
    <row r="36" spans="2:12" s="53" customFormat="1" ht="15.95" customHeight="1" thickBot="1">
      <c r="B36" s="283"/>
      <c r="D36" s="292"/>
      <c r="E36" s="293"/>
      <c r="F36" s="293"/>
      <c r="G36" s="293"/>
      <c r="H36" s="293"/>
      <c r="I36" s="293"/>
      <c r="J36" s="95"/>
      <c r="K36" s="206"/>
      <c r="L36" s="207"/>
    </row>
    <row r="37" spans="2:12" s="53" customFormat="1" ht="15.95" customHeight="1" thickBot="1">
      <c r="B37" s="283"/>
      <c r="D37" s="32"/>
      <c r="E37" s="5"/>
      <c r="F37" s="5"/>
      <c r="G37" s="5"/>
      <c r="H37" s="5"/>
      <c r="I37" s="5"/>
      <c r="J37" s="6"/>
      <c r="K37" s="7"/>
      <c r="L37" s="33"/>
    </row>
    <row r="38" spans="2:12" s="53" customFormat="1" ht="15.95" customHeight="1">
      <c r="B38" s="283"/>
      <c r="D38" s="288" t="s">
        <v>137</v>
      </c>
      <c r="E38" s="289"/>
      <c r="F38" s="289"/>
      <c r="G38" s="289"/>
      <c r="H38" s="289"/>
      <c r="I38" s="289"/>
      <c r="J38" s="93"/>
      <c r="K38" s="202" t="s">
        <v>75</v>
      </c>
      <c r="L38" s="203"/>
    </row>
    <row r="39" spans="2:12" s="53" customFormat="1" ht="15.95" customHeight="1">
      <c r="B39" s="283"/>
      <c r="D39" s="290"/>
      <c r="E39" s="291"/>
      <c r="F39" s="291"/>
      <c r="G39" s="291"/>
      <c r="H39" s="291"/>
      <c r="I39" s="291"/>
      <c r="J39" s="94"/>
      <c r="K39" s="204" t="e">
        <f>(((H45*10)/K35)/H45)*100</f>
        <v>#N/A</v>
      </c>
      <c r="L39" s="205"/>
    </row>
    <row r="40" spans="2:12" s="53" customFormat="1" ht="15.95" customHeight="1" thickBot="1">
      <c r="B40" s="284"/>
      <c r="D40" s="297"/>
      <c r="E40" s="298"/>
      <c r="F40" s="298"/>
      <c r="G40" s="298"/>
      <c r="H40" s="298"/>
      <c r="I40" s="298"/>
      <c r="J40" s="120"/>
      <c r="K40" s="299"/>
      <c r="L40" s="300"/>
    </row>
    <row r="41" spans="2:12" s="53" customFormat="1" ht="15.95" customHeight="1" thickTop="1">
      <c r="D41" s="114"/>
      <c r="E41" s="57"/>
      <c r="F41" s="57"/>
      <c r="G41" s="57"/>
      <c r="H41" s="57"/>
      <c r="I41" s="57"/>
      <c r="J41" s="57"/>
    </row>
    <row r="42" spans="2:12" s="123" customFormat="1" ht="15.95" customHeight="1">
      <c r="D42" s="124" t="s">
        <v>64</v>
      </c>
      <c r="E42" s="123">
        <f>K5</f>
        <v>0</v>
      </c>
      <c r="H42" s="118" t="e">
        <f>LOOKUP(2,1/(E42:E43&gt;0),E42:E43)</f>
        <v>#N/A</v>
      </c>
    </row>
    <row r="43" spans="2:12" s="123" customFormat="1" ht="15.95" customHeight="1">
      <c r="D43" s="124" t="s">
        <v>65</v>
      </c>
      <c r="E43" s="123">
        <f>K9*2.2</f>
        <v>0</v>
      </c>
    </row>
    <row r="44" spans="2:12" s="123" customFormat="1" ht="15.95" customHeight="1"/>
    <row r="45" spans="2:12" s="123" customFormat="1" ht="15.95" customHeight="1">
      <c r="D45" s="124" t="s">
        <v>72</v>
      </c>
      <c r="E45" s="123">
        <f>K5/2.2</f>
        <v>0</v>
      </c>
      <c r="H45" s="118" t="e">
        <f>LOOKUP(2,1/(E45:E46&gt;0),E45:E46)</f>
        <v>#N/A</v>
      </c>
    </row>
    <row r="46" spans="2:12" s="123" customFormat="1" ht="15.95" customHeight="1">
      <c r="D46" s="124" t="s">
        <v>73</v>
      </c>
      <c r="E46" s="123">
        <f>K9</f>
        <v>0</v>
      </c>
    </row>
    <row r="47" spans="2:12" s="123" customFormat="1" ht="15.95" customHeight="1"/>
    <row r="48" spans="2:12" s="123" customFormat="1" ht="15.95" customHeight="1"/>
    <row r="49" spans="8:10" s="119" customFormat="1" ht="15.95" customHeight="1">
      <c r="H49" s="56"/>
      <c r="I49" s="56"/>
      <c r="J49" s="56"/>
    </row>
    <row r="50" spans="8:10" s="119" customFormat="1" ht="15.95" customHeight="1">
      <c r="H50" s="56"/>
      <c r="I50" s="56"/>
      <c r="J50" s="56"/>
    </row>
    <row r="51" spans="8:10" s="119" customFormat="1" ht="15.95" customHeight="1">
      <c r="H51" s="56"/>
      <c r="I51" s="56"/>
      <c r="J51" s="56"/>
    </row>
    <row r="52" spans="8:10" s="119" customFormat="1" ht="15.95" customHeight="1">
      <c r="H52" s="56"/>
      <c r="I52" s="56"/>
      <c r="J52" s="56"/>
    </row>
    <row r="53" spans="8:10" s="119" customFormat="1" ht="15.95" customHeight="1">
      <c r="H53" s="56"/>
      <c r="I53" s="56"/>
      <c r="J53" s="56"/>
    </row>
    <row r="54" spans="8:10" s="119" customFormat="1" ht="15.95" customHeight="1">
      <c r="H54" s="56"/>
      <c r="I54" s="56"/>
      <c r="J54" s="56"/>
    </row>
    <row r="55" spans="8:10" s="119" customFormat="1" ht="15.95" customHeight="1">
      <c r="H55" s="56"/>
      <c r="I55" s="56"/>
      <c r="J55" s="56"/>
    </row>
    <row r="56" spans="8:10" s="119" customFormat="1" ht="15.95" customHeight="1">
      <c r="H56" s="56"/>
      <c r="I56" s="56"/>
      <c r="J56" s="56"/>
    </row>
    <row r="57" spans="8:10" s="119" customFormat="1" ht="15.95" customHeight="1">
      <c r="H57" s="56"/>
      <c r="I57" s="56"/>
      <c r="J57" s="56"/>
    </row>
    <row r="58" spans="8:10" s="119" customFormat="1" ht="15.95" customHeight="1">
      <c r="H58" s="56"/>
      <c r="I58" s="56"/>
      <c r="J58" s="56"/>
    </row>
    <row r="59" spans="8:10" s="119" customFormat="1" ht="15.95" customHeight="1">
      <c r="H59" s="56"/>
      <c r="I59" s="56"/>
      <c r="J59" s="56"/>
    </row>
    <row r="60" spans="8:10" s="119" customFormat="1" ht="15.95" customHeight="1">
      <c r="H60" s="56"/>
      <c r="I60" s="56"/>
      <c r="J60" s="56"/>
    </row>
    <row r="61" spans="8:10" s="119" customFormat="1" ht="15.95" customHeight="1">
      <c r="H61" s="56"/>
      <c r="I61" s="56"/>
      <c r="J61" s="56"/>
    </row>
    <row r="62" spans="8:10" s="119" customFormat="1" ht="15.95" customHeight="1">
      <c r="H62" s="56"/>
      <c r="I62" s="56"/>
      <c r="J62" s="56"/>
    </row>
    <row r="63" spans="8:10" s="119" customFormat="1" ht="15.95" customHeight="1"/>
    <row r="64" spans="8:10" s="119" customFormat="1" ht="15.95" customHeight="1"/>
    <row r="65" s="119" customFormat="1" ht="15.95" customHeight="1"/>
    <row r="66" s="119" customFormat="1" ht="15.95" customHeight="1"/>
    <row r="67" s="119" customFormat="1" ht="15.95" customHeight="1"/>
    <row r="68" s="119" customFormat="1" ht="15.95" customHeight="1"/>
  </sheetData>
  <sheetProtection password="D987" sheet="1" objects="1" scenarios="1" selectLockedCells="1"/>
  <mergeCells count="30">
    <mergeCell ref="D28:I30"/>
    <mergeCell ref="K28:L28"/>
    <mergeCell ref="K29:L30"/>
    <mergeCell ref="D20:I22"/>
    <mergeCell ref="K20:L20"/>
    <mergeCell ref="K21:L22"/>
    <mergeCell ref="D24:I26"/>
    <mergeCell ref="K24:L24"/>
    <mergeCell ref="K25:L26"/>
    <mergeCell ref="K12:L12"/>
    <mergeCell ref="K13:L14"/>
    <mergeCell ref="D16:I18"/>
    <mergeCell ref="K16:L16"/>
    <mergeCell ref="K17:L18"/>
    <mergeCell ref="B2:B40"/>
    <mergeCell ref="D32:L32"/>
    <mergeCell ref="D34:I36"/>
    <mergeCell ref="K34:L34"/>
    <mergeCell ref="K35:L36"/>
    <mergeCell ref="D38:I40"/>
    <mergeCell ref="K38:L38"/>
    <mergeCell ref="K39:L40"/>
    <mergeCell ref="D2:L2"/>
    <mergeCell ref="D4:I6"/>
    <mergeCell ref="K4:L4"/>
    <mergeCell ref="K5:L6"/>
    <mergeCell ref="D8:I10"/>
    <mergeCell ref="K8:L8"/>
    <mergeCell ref="K9:L10"/>
    <mergeCell ref="D12:I14"/>
  </mergeCells>
  <conditionalFormatting sqref="K25:L26">
    <cfRule type="expression" dxfId="18" priority="3">
      <formula>ISERROR($K$25)</formula>
    </cfRule>
  </conditionalFormatting>
  <conditionalFormatting sqref="K29:L30">
    <cfRule type="expression" dxfId="17" priority="2">
      <formula>ISERROR($K$29)</formula>
    </cfRule>
  </conditionalFormatting>
  <conditionalFormatting sqref="K39:L40">
    <cfRule type="expression" dxfId="16" priority="1">
      <formula>ISERROR($K$39)</formula>
    </cfRule>
  </conditionalFormatting>
  <pageMargins left="0.7" right="0.7" top="0.75" bottom="0.75" header="0.3" footer="0.3"/>
  <pageSetup orientation="portrait" r:id="rId1"/>
  <drawing r:id="rId2"/>
</worksheet>
</file>

<file path=xl/worksheets/sheet7.xml><?xml version="1.0" encoding="utf-8"?>
<worksheet xmlns="http://schemas.openxmlformats.org/spreadsheetml/2006/main" xmlns:r="http://schemas.openxmlformats.org/officeDocument/2006/relationships">
  <dimension ref="A1:M71"/>
  <sheetViews>
    <sheetView showGridLines="0" showRowColHeaders="0" topLeftCell="A13" zoomScale="70" zoomScaleNormal="70" workbookViewId="0">
      <selection activeCell="K31" activeCellId="5" sqref="K5:L6 K9:L10 K13:L14 K23:L24 K27:L28 K31:L32"/>
    </sheetView>
  </sheetViews>
  <sheetFormatPr defaultRowHeight="15.95" customHeight="1"/>
  <cols>
    <col min="1" max="1" width="39.85546875" customWidth="1"/>
    <col min="2" max="2" width="8.7109375" customWidth="1"/>
    <col min="3" max="3" width="3.7109375" customWidth="1"/>
    <col min="4" max="12" width="11.7109375" customWidth="1"/>
  </cols>
  <sheetData>
    <row r="1" spans="2:12" ht="15.95" customHeight="1" thickBot="1"/>
    <row r="2" spans="2:12" ht="35.1" customHeight="1" thickTop="1" thickBot="1">
      <c r="B2" s="351" t="s">
        <v>56</v>
      </c>
      <c r="D2" s="333" t="s">
        <v>54</v>
      </c>
      <c r="E2" s="334"/>
      <c r="F2" s="334"/>
      <c r="G2" s="334"/>
      <c r="H2" s="334"/>
      <c r="I2" s="334"/>
      <c r="J2" s="334"/>
      <c r="K2" s="334"/>
      <c r="L2" s="335"/>
    </row>
    <row r="3" spans="2:12" s="2" customFormat="1" ht="15.95" customHeight="1" thickTop="1" thickBot="1">
      <c r="B3" s="352"/>
      <c r="D3" s="41"/>
      <c r="E3" s="42"/>
      <c r="F3" s="42"/>
      <c r="G3" s="42"/>
      <c r="H3" s="42"/>
      <c r="I3" s="42"/>
      <c r="J3" s="42"/>
      <c r="K3" s="42"/>
      <c r="L3" s="43"/>
    </row>
    <row r="4" spans="2:12" ht="15.95" customHeight="1">
      <c r="B4" s="352"/>
      <c r="D4" s="336" t="s">
        <v>104</v>
      </c>
      <c r="E4" s="337"/>
      <c r="F4" s="337"/>
      <c r="G4" s="337"/>
      <c r="H4" s="337"/>
      <c r="I4" s="337"/>
      <c r="J4" s="105"/>
      <c r="K4" s="327" t="s">
        <v>57</v>
      </c>
      <c r="L4" s="328"/>
    </row>
    <row r="5" spans="2:12" ht="15.95" customHeight="1">
      <c r="B5" s="352"/>
      <c r="D5" s="338"/>
      <c r="E5" s="339"/>
      <c r="F5" s="339"/>
      <c r="G5" s="339"/>
      <c r="H5" s="339"/>
      <c r="I5" s="339"/>
      <c r="J5" s="106"/>
      <c r="K5" s="342"/>
      <c r="L5" s="330"/>
    </row>
    <row r="6" spans="2:12" ht="15.95" customHeight="1" thickBot="1">
      <c r="B6" s="352"/>
      <c r="D6" s="340"/>
      <c r="E6" s="341"/>
      <c r="F6" s="341"/>
      <c r="G6" s="341"/>
      <c r="H6" s="341"/>
      <c r="I6" s="341"/>
      <c r="J6" s="107"/>
      <c r="K6" s="331"/>
      <c r="L6" s="332"/>
    </row>
    <row r="7" spans="2:12" s="2" customFormat="1" ht="15.95" customHeight="1" thickBot="1">
      <c r="B7" s="352"/>
      <c r="D7" s="32"/>
      <c r="E7" s="5"/>
      <c r="F7" s="5"/>
      <c r="G7" s="5"/>
      <c r="H7" s="5"/>
      <c r="I7" s="5"/>
      <c r="J7" s="6"/>
      <c r="K7" s="7"/>
      <c r="L7" s="33"/>
    </row>
    <row r="8" spans="2:12" ht="15.95" customHeight="1">
      <c r="B8" s="352"/>
      <c r="D8" s="336" t="s">
        <v>105</v>
      </c>
      <c r="E8" s="337"/>
      <c r="F8" s="337"/>
      <c r="G8" s="337"/>
      <c r="H8" s="337"/>
      <c r="I8" s="337"/>
      <c r="J8" s="105"/>
      <c r="K8" s="327" t="s">
        <v>58</v>
      </c>
      <c r="L8" s="328"/>
    </row>
    <row r="9" spans="2:12" ht="15.95" customHeight="1">
      <c r="B9" s="352"/>
      <c r="D9" s="338"/>
      <c r="E9" s="339"/>
      <c r="F9" s="339"/>
      <c r="G9" s="339"/>
      <c r="H9" s="339"/>
      <c r="I9" s="339"/>
      <c r="J9" s="106"/>
      <c r="K9" s="329"/>
      <c r="L9" s="330"/>
    </row>
    <row r="10" spans="2:12" ht="15.95" customHeight="1" thickBot="1">
      <c r="B10" s="352"/>
      <c r="D10" s="340"/>
      <c r="E10" s="341"/>
      <c r="F10" s="341"/>
      <c r="G10" s="341"/>
      <c r="H10" s="341"/>
      <c r="I10" s="341"/>
      <c r="J10" s="107"/>
      <c r="K10" s="331"/>
      <c r="L10" s="332"/>
    </row>
    <row r="11" spans="2:12" ht="15.95" customHeight="1" thickBot="1">
      <c r="B11" s="352"/>
      <c r="D11" s="28"/>
      <c r="E11" s="3"/>
      <c r="F11" s="3"/>
      <c r="G11" s="3"/>
      <c r="H11" s="3"/>
      <c r="I11" s="3"/>
      <c r="J11" s="3"/>
      <c r="K11" s="3"/>
      <c r="L11" s="29"/>
    </row>
    <row r="12" spans="2:12" ht="15.95" customHeight="1">
      <c r="B12" s="352"/>
      <c r="D12" s="343" t="s">
        <v>59</v>
      </c>
      <c r="E12" s="344"/>
      <c r="F12" s="344"/>
      <c r="G12" s="344"/>
      <c r="H12" s="344"/>
      <c r="I12" s="344"/>
      <c r="J12" s="63"/>
      <c r="K12" s="349" t="s">
        <v>60</v>
      </c>
      <c r="L12" s="350"/>
    </row>
    <row r="13" spans="2:12" ht="15.95" customHeight="1">
      <c r="B13" s="352"/>
      <c r="D13" s="345"/>
      <c r="E13" s="346"/>
      <c r="F13" s="346"/>
      <c r="G13" s="346"/>
      <c r="H13" s="346"/>
      <c r="I13" s="346"/>
      <c r="J13" s="64"/>
      <c r="K13" s="380"/>
      <c r="L13" s="381"/>
    </row>
    <row r="14" spans="2:12" ht="15.95" customHeight="1" thickBot="1">
      <c r="B14" s="352"/>
      <c r="D14" s="347"/>
      <c r="E14" s="348"/>
      <c r="F14" s="348"/>
      <c r="G14" s="348"/>
      <c r="H14" s="348"/>
      <c r="I14" s="348"/>
      <c r="J14" s="65"/>
      <c r="K14" s="382"/>
      <c r="L14" s="383"/>
    </row>
    <row r="15" spans="2:12" ht="15.95" customHeight="1" thickBot="1">
      <c r="B15" s="352"/>
      <c r="D15" s="32"/>
      <c r="E15" s="5"/>
      <c r="F15" s="5"/>
      <c r="G15" s="5"/>
      <c r="H15" s="5"/>
      <c r="I15" s="5"/>
      <c r="J15" s="6"/>
      <c r="K15" s="60"/>
      <c r="L15" s="61"/>
    </row>
    <row r="16" spans="2:12" ht="15.95" customHeight="1">
      <c r="B16" s="352"/>
      <c r="D16" s="354" t="s">
        <v>61</v>
      </c>
      <c r="E16" s="344"/>
      <c r="F16" s="344"/>
      <c r="G16" s="344"/>
      <c r="H16" s="344"/>
      <c r="I16" s="344"/>
      <c r="J16" s="63"/>
      <c r="K16" s="349" t="s">
        <v>62</v>
      </c>
      <c r="L16" s="350"/>
    </row>
    <row r="17" spans="2:12" ht="15.95" customHeight="1">
      <c r="B17" s="352"/>
      <c r="D17" s="345"/>
      <c r="E17" s="346"/>
      <c r="F17" s="346"/>
      <c r="G17" s="346"/>
      <c r="H17" s="346"/>
      <c r="I17" s="346"/>
      <c r="J17" s="64"/>
      <c r="K17" s="357" t="e">
        <f>(H44*K13)/1000</f>
        <v>#N/A</v>
      </c>
      <c r="L17" s="358"/>
    </row>
    <row r="18" spans="2:12" ht="15.95" customHeight="1" thickBot="1">
      <c r="B18" s="352"/>
      <c r="D18" s="355"/>
      <c r="E18" s="356"/>
      <c r="F18" s="356"/>
      <c r="G18" s="356"/>
      <c r="H18" s="356"/>
      <c r="I18" s="356"/>
      <c r="J18" s="66"/>
      <c r="K18" s="359"/>
      <c r="L18" s="360"/>
    </row>
    <row r="19" spans="2:12" ht="15.95" customHeight="1" thickTop="1" thickBot="1">
      <c r="B19" s="352"/>
    </row>
    <row r="20" spans="2:12" s="9" customFormat="1" ht="35.1" customHeight="1" thickTop="1" thickBot="1">
      <c r="B20" s="352"/>
      <c r="D20" s="384" t="s">
        <v>55</v>
      </c>
      <c r="E20" s="385"/>
      <c r="F20" s="385"/>
      <c r="G20" s="385"/>
      <c r="H20" s="385"/>
      <c r="I20" s="385"/>
      <c r="J20" s="385"/>
      <c r="K20" s="385"/>
      <c r="L20" s="386"/>
    </row>
    <row r="21" spans="2:12" s="40" customFormat="1" ht="15.95" customHeight="1" thickTop="1" thickBot="1">
      <c r="B21" s="352"/>
      <c r="D21" s="41"/>
      <c r="E21" s="39"/>
      <c r="F21" s="39"/>
      <c r="G21" s="39"/>
      <c r="H21" s="39"/>
      <c r="I21" s="39"/>
      <c r="J21" s="39"/>
      <c r="K21" s="39"/>
      <c r="L21" s="50"/>
    </row>
    <row r="22" spans="2:12" ht="15.95" customHeight="1">
      <c r="B22" s="352"/>
      <c r="D22" s="336" t="s">
        <v>104</v>
      </c>
      <c r="E22" s="337"/>
      <c r="F22" s="337"/>
      <c r="G22" s="337"/>
      <c r="H22" s="337"/>
      <c r="I22" s="337"/>
      <c r="J22" s="105"/>
      <c r="K22" s="327" t="s">
        <v>57</v>
      </c>
      <c r="L22" s="328"/>
    </row>
    <row r="23" spans="2:12" ht="15.95" customHeight="1">
      <c r="B23" s="352"/>
      <c r="D23" s="338"/>
      <c r="E23" s="339"/>
      <c r="F23" s="339"/>
      <c r="G23" s="339"/>
      <c r="H23" s="339"/>
      <c r="I23" s="339"/>
      <c r="J23" s="106"/>
      <c r="K23" s="342"/>
      <c r="L23" s="330"/>
    </row>
    <row r="24" spans="2:12" ht="15.95" customHeight="1" thickBot="1">
      <c r="B24" s="352"/>
      <c r="D24" s="340"/>
      <c r="E24" s="341"/>
      <c r="F24" s="341"/>
      <c r="G24" s="341"/>
      <c r="H24" s="341"/>
      <c r="I24" s="341"/>
      <c r="J24" s="107"/>
      <c r="K24" s="331"/>
      <c r="L24" s="332"/>
    </row>
    <row r="25" spans="2:12" ht="15.95" customHeight="1" thickBot="1">
      <c r="B25" s="352"/>
      <c r="D25" s="32"/>
      <c r="E25" s="5"/>
      <c r="F25" s="5"/>
      <c r="G25" s="5"/>
      <c r="H25" s="5"/>
      <c r="I25" s="5"/>
      <c r="J25" s="6"/>
      <c r="K25" s="7"/>
      <c r="L25" s="33"/>
    </row>
    <row r="26" spans="2:12" ht="15.95" customHeight="1">
      <c r="B26" s="352"/>
      <c r="D26" s="336" t="s">
        <v>106</v>
      </c>
      <c r="E26" s="337"/>
      <c r="F26" s="337"/>
      <c r="G26" s="337"/>
      <c r="H26" s="337"/>
      <c r="I26" s="337"/>
      <c r="J26" s="105"/>
      <c r="K26" s="327" t="s">
        <v>58</v>
      </c>
      <c r="L26" s="328"/>
    </row>
    <row r="27" spans="2:12" ht="15.95" customHeight="1">
      <c r="B27" s="352"/>
      <c r="D27" s="338"/>
      <c r="E27" s="339"/>
      <c r="F27" s="339"/>
      <c r="G27" s="339"/>
      <c r="H27" s="339"/>
      <c r="I27" s="339"/>
      <c r="J27" s="106"/>
      <c r="K27" s="329"/>
      <c r="L27" s="330"/>
    </row>
    <row r="28" spans="2:12" ht="15.95" customHeight="1" thickBot="1">
      <c r="B28" s="352"/>
      <c r="D28" s="340"/>
      <c r="E28" s="341"/>
      <c r="F28" s="341"/>
      <c r="G28" s="341"/>
      <c r="H28" s="341"/>
      <c r="I28" s="341"/>
      <c r="J28" s="107"/>
      <c r="K28" s="331"/>
      <c r="L28" s="332"/>
    </row>
    <row r="29" spans="2:12" s="2" customFormat="1" ht="15.95" customHeight="1" thickBot="1">
      <c r="B29" s="352"/>
      <c r="D29" s="28"/>
      <c r="E29" s="3"/>
      <c r="F29" s="3"/>
      <c r="G29" s="3"/>
      <c r="H29" s="3"/>
      <c r="I29" s="3"/>
      <c r="J29" s="3"/>
      <c r="K29" s="3"/>
      <c r="L29" s="29"/>
    </row>
    <row r="30" spans="2:12" ht="15.95" customHeight="1">
      <c r="B30" s="352"/>
      <c r="D30" s="361" t="s">
        <v>59</v>
      </c>
      <c r="E30" s="362"/>
      <c r="F30" s="362"/>
      <c r="G30" s="362"/>
      <c r="H30" s="362"/>
      <c r="I30" s="362"/>
      <c r="J30" s="67"/>
      <c r="K30" s="367" t="s">
        <v>60</v>
      </c>
      <c r="L30" s="368"/>
    </row>
    <row r="31" spans="2:12" ht="15.95" customHeight="1">
      <c r="B31" s="352"/>
      <c r="D31" s="363"/>
      <c r="E31" s="364"/>
      <c r="F31" s="364"/>
      <c r="G31" s="364"/>
      <c r="H31" s="364"/>
      <c r="I31" s="364"/>
      <c r="J31" s="68"/>
      <c r="K31" s="369"/>
      <c r="L31" s="370"/>
    </row>
    <row r="32" spans="2:12" ht="15.95" customHeight="1" thickBot="1">
      <c r="B32" s="352"/>
      <c r="D32" s="365"/>
      <c r="E32" s="366"/>
      <c r="F32" s="366"/>
      <c r="G32" s="366"/>
      <c r="H32" s="366"/>
      <c r="I32" s="366"/>
      <c r="J32" s="69"/>
      <c r="K32" s="371"/>
      <c r="L32" s="372"/>
    </row>
    <row r="33" spans="1:13" s="2" customFormat="1" ht="15.95" customHeight="1" thickBot="1">
      <c r="B33" s="352"/>
      <c r="D33" s="32"/>
      <c r="E33" s="5"/>
      <c r="F33" s="5"/>
      <c r="G33" s="5"/>
      <c r="H33" s="5"/>
      <c r="I33" s="5"/>
      <c r="J33" s="6"/>
      <c r="K33" s="60"/>
      <c r="L33" s="61"/>
    </row>
    <row r="34" spans="1:13" ht="15.95" customHeight="1">
      <c r="B34" s="352"/>
      <c r="D34" s="373" t="s">
        <v>61</v>
      </c>
      <c r="E34" s="362"/>
      <c r="F34" s="362"/>
      <c r="G34" s="362"/>
      <c r="H34" s="362"/>
      <c r="I34" s="362"/>
      <c r="J34" s="67"/>
      <c r="K34" s="367" t="s">
        <v>62</v>
      </c>
      <c r="L34" s="368"/>
    </row>
    <row r="35" spans="1:13" ht="15.95" customHeight="1">
      <c r="B35" s="352"/>
      <c r="D35" s="363"/>
      <c r="E35" s="364"/>
      <c r="F35" s="364"/>
      <c r="G35" s="364"/>
      <c r="H35" s="364"/>
      <c r="I35" s="364"/>
      <c r="J35" s="68"/>
      <c r="K35" s="376" t="e">
        <f>(H48*K31)/1000</f>
        <v>#N/A</v>
      </c>
      <c r="L35" s="377"/>
    </row>
    <row r="36" spans="1:13" ht="15.95" customHeight="1" thickBot="1">
      <c r="B36" s="353"/>
      <c r="D36" s="374"/>
      <c r="E36" s="375"/>
      <c r="F36" s="375"/>
      <c r="G36" s="375"/>
      <c r="H36" s="375"/>
      <c r="I36" s="375"/>
      <c r="J36" s="70"/>
      <c r="K36" s="378"/>
      <c r="L36" s="379"/>
    </row>
    <row r="37" spans="1:13" ht="15.95" customHeight="1" thickTop="1"/>
    <row r="40" spans="1:13" ht="15.95" customHeight="1">
      <c r="A40" s="53"/>
      <c r="B40" s="53"/>
      <c r="C40" s="53"/>
      <c r="D40" s="53"/>
      <c r="E40" s="53"/>
      <c r="F40" s="53"/>
      <c r="G40" s="53"/>
      <c r="H40" s="53"/>
      <c r="I40" s="53"/>
      <c r="J40" s="53"/>
      <c r="K40" s="53"/>
      <c r="L40" s="53"/>
      <c r="M40" s="53"/>
    </row>
    <row r="41" spans="1:13" ht="15.95" customHeight="1">
      <c r="A41" s="53"/>
      <c r="B41" s="53"/>
      <c r="C41" s="53"/>
      <c r="D41" s="113" t="s">
        <v>63</v>
      </c>
      <c r="E41" s="57"/>
      <c r="F41" s="57"/>
      <c r="G41" s="57"/>
      <c r="H41" s="57"/>
      <c r="I41" s="57"/>
      <c r="J41" s="57"/>
      <c r="K41" s="53"/>
      <c r="L41" s="53"/>
      <c r="M41" s="53"/>
    </row>
    <row r="42" spans="1:13" ht="15.95" customHeight="1">
      <c r="A42" s="53"/>
      <c r="B42" s="53"/>
      <c r="C42" s="53"/>
      <c r="D42" s="113"/>
      <c r="E42" s="57"/>
      <c r="F42" s="57"/>
      <c r="G42" s="57"/>
      <c r="H42" s="57"/>
      <c r="I42" s="57"/>
      <c r="J42" s="57"/>
      <c r="K42" s="53"/>
      <c r="L42" s="53"/>
      <c r="M42" s="53"/>
    </row>
    <row r="43" spans="1:13" ht="15.95" customHeight="1">
      <c r="A43" s="53"/>
      <c r="B43" s="53"/>
      <c r="C43" s="53"/>
      <c r="D43" s="114" t="s">
        <v>66</v>
      </c>
      <c r="E43" s="57"/>
      <c r="F43" s="57"/>
      <c r="G43" s="57"/>
      <c r="H43" s="57"/>
      <c r="I43" s="57"/>
      <c r="J43" s="57"/>
      <c r="K43" s="53"/>
      <c r="L43" s="53"/>
      <c r="M43" s="53"/>
    </row>
    <row r="44" spans="1:13" ht="15.95" customHeight="1">
      <c r="A44" s="53"/>
      <c r="B44" s="53"/>
      <c r="C44" s="53"/>
      <c r="D44" s="115" t="s">
        <v>64</v>
      </c>
      <c r="E44" s="57">
        <f>K5</f>
        <v>0</v>
      </c>
      <c r="F44" s="57"/>
      <c r="G44" s="57"/>
      <c r="H44" s="118" t="e">
        <f>LOOKUP(2,1/(E44:E45&gt;0),E44:E45)</f>
        <v>#N/A</v>
      </c>
      <c r="I44" s="57"/>
      <c r="J44" s="57"/>
      <c r="K44" s="53"/>
      <c r="L44" s="53"/>
      <c r="M44" s="53"/>
    </row>
    <row r="45" spans="1:13" ht="15.95" customHeight="1">
      <c r="A45" s="53"/>
      <c r="B45" s="53"/>
      <c r="C45" s="53"/>
      <c r="D45" s="115" t="s">
        <v>65</v>
      </c>
      <c r="E45" s="57">
        <f>K9*2.2</f>
        <v>0</v>
      </c>
      <c r="F45" s="57"/>
      <c r="G45" s="57"/>
      <c r="H45" s="57"/>
      <c r="I45" s="57"/>
      <c r="J45" s="57"/>
      <c r="K45" s="53"/>
      <c r="L45" s="53"/>
      <c r="M45" s="53"/>
    </row>
    <row r="46" spans="1:13" ht="15.95" customHeight="1">
      <c r="A46" s="53"/>
      <c r="B46" s="53"/>
      <c r="C46" s="53"/>
      <c r="D46" s="115"/>
      <c r="E46" s="57"/>
      <c r="F46" s="57"/>
      <c r="G46" s="57"/>
      <c r="H46" s="117"/>
      <c r="I46" s="57"/>
      <c r="J46" s="57"/>
      <c r="K46" s="53"/>
      <c r="L46" s="53"/>
      <c r="M46" s="53"/>
    </row>
    <row r="47" spans="1:13" ht="15.95" customHeight="1">
      <c r="A47" s="53"/>
      <c r="B47" s="53"/>
      <c r="C47" s="53"/>
      <c r="D47" s="114" t="s">
        <v>67</v>
      </c>
      <c r="E47" s="57"/>
      <c r="F47" s="57"/>
      <c r="G47" s="57"/>
      <c r="H47" s="57"/>
      <c r="I47" s="57"/>
      <c r="J47" s="57"/>
      <c r="K47" s="53"/>
      <c r="L47" s="53"/>
      <c r="M47" s="53"/>
    </row>
    <row r="48" spans="1:13" ht="15.95" customHeight="1">
      <c r="A48" s="53"/>
      <c r="B48" s="53"/>
      <c r="C48" s="53"/>
      <c r="D48" s="115" t="s">
        <v>64</v>
      </c>
      <c r="E48" s="57">
        <f>K23</f>
        <v>0</v>
      </c>
      <c r="F48" s="53"/>
      <c r="G48" s="53"/>
      <c r="H48" s="118" t="e">
        <f>LOOKUP(2,1/(E48:E49&gt;0),E48:E49)</f>
        <v>#N/A</v>
      </c>
      <c r="I48" s="53"/>
      <c r="J48" s="53"/>
      <c r="K48" s="53"/>
      <c r="L48" s="53"/>
      <c r="M48" s="53"/>
    </row>
    <row r="49" spans="1:13" ht="15.95" customHeight="1">
      <c r="A49" s="53"/>
      <c r="B49" s="53"/>
      <c r="C49" s="53"/>
      <c r="D49" s="115" t="s">
        <v>65</v>
      </c>
      <c r="E49" s="57">
        <f>K27*2.2</f>
        <v>0</v>
      </c>
      <c r="F49" s="53"/>
      <c r="G49" s="53"/>
      <c r="H49" s="53"/>
      <c r="I49" s="53"/>
      <c r="J49" s="53"/>
      <c r="K49" s="53"/>
      <c r="L49" s="53"/>
      <c r="M49" s="53"/>
    </row>
    <row r="50" spans="1:13" ht="15.95" customHeight="1">
      <c r="A50" s="53"/>
      <c r="B50" s="53"/>
      <c r="C50" s="53"/>
      <c r="D50" s="53"/>
      <c r="E50" s="53"/>
      <c r="F50" s="53"/>
      <c r="G50" s="53"/>
      <c r="H50" s="53"/>
      <c r="I50" s="53"/>
      <c r="J50" s="53"/>
      <c r="K50" s="53"/>
      <c r="L50" s="53"/>
      <c r="M50" s="53"/>
    </row>
    <row r="51" spans="1:13" ht="15.95" customHeight="1">
      <c r="A51" s="53"/>
      <c r="B51" s="53"/>
      <c r="C51" s="53"/>
      <c r="D51" s="53"/>
      <c r="E51" s="53"/>
      <c r="F51" s="53"/>
      <c r="G51" s="53"/>
      <c r="H51" s="53"/>
      <c r="I51" s="53"/>
      <c r="J51" s="53"/>
      <c r="K51" s="53"/>
      <c r="L51" s="53"/>
      <c r="M51" s="53"/>
    </row>
    <row r="52" spans="1:13" ht="15.95" customHeight="1">
      <c r="A52" s="53"/>
      <c r="B52" s="53"/>
      <c r="C52" s="53"/>
      <c r="D52" s="53"/>
      <c r="E52" s="53"/>
      <c r="F52" s="53"/>
      <c r="G52" s="53"/>
      <c r="H52" s="53"/>
      <c r="I52" s="53"/>
      <c r="J52" s="53"/>
      <c r="K52" s="53"/>
      <c r="L52" s="53"/>
      <c r="M52" s="53"/>
    </row>
    <row r="53" spans="1:13" ht="15.95" customHeight="1">
      <c r="A53" s="53"/>
      <c r="B53" s="53"/>
      <c r="C53" s="53"/>
      <c r="D53" s="53"/>
      <c r="E53" s="53"/>
      <c r="F53" s="53"/>
      <c r="G53" s="53"/>
      <c r="H53" s="53"/>
      <c r="I53" s="53"/>
      <c r="J53" s="53"/>
      <c r="K53" s="53"/>
      <c r="L53" s="53"/>
      <c r="M53" s="53"/>
    </row>
    <row r="54" spans="1:13" ht="15.95" customHeight="1">
      <c r="A54" s="53"/>
      <c r="B54" s="53"/>
      <c r="C54" s="53"/>
      <c r="D54" s="53"/>
      <c r="E54" s="53"/>
      <c r="F54" s="53"/>
      <c r="G54" s="53"/>
      <c r="H54" s="53"/>
      <c r="I54" s="53"/>
      <c r="J54" s="53"/>
      <c r="K54" s="53"/>
      <c r="L54" s="53"/>
      <c r="M54" s="53"/>
    </row>
    <row r="55" spans="1:13" ht="15.95" customHeight="1">
      <c r="A55" s="53"/>
      <c r="B55" s="53"/>
      <c r="C55" s="53"/>
      <c r="D55" s="53"/>
      <c r="E55" s="53"/>
      <c r="F55" s="53"/>
      <c r="G55" s="53"/>
      <c r="H55" s="53"/>
      <c r="I55" s="53"/>
      <c r="J55" s="53"/>
      <c r="K55" s="53"/>
      <c r="L55" s="53"/>
      <c r="M55" s="53"/>
    </row>
    <row r="56" spans="1:13" ht="15.95" customHeight="1">
      <c r="A56" s="53"/>
      <c r="B56" s="53"/>
      <c r="C56" s="53"/>
      <c r="D56" s="53"/>
      <c r="E56" s="53"/>
      <c r="F56" s="53"/>
      <c r="G56" s="53"/>
      <c r="H56" s="53"/>
      <c r="I56" s="53"/>
      <c r="J56" s="53"/>
      <c r="K56" s="53"/>
      <c r="L56" s="53"/>
      <c r="M56" s="53"/>
    </row>
    <row r="57" spans="1:13" ht="15.95" customHeight="1">
      <c r="A57" s="53"/>
      <c r="B57" s="53"/>
      <c r="C57" s="53"/>
      <c r="D57" s="53"/>
      <c r="E57" s="53"/>
      <c r="F57" s="53"/>
      <c r="G57" s="53"/>
      <c r="H57" s="53"/>
      <c r="I57" s="53"/>
      <c r="J57" s="53"/>
      <c r="K57" s="53"/>
      <c r="L57" s="53"/>
      <c r="M57" s="53"/>
    </row>
    <row r="58" spans="1:13" ht="15.95" customHeight="1">
      <c r="A58" s="53"/>
      <c r="B58" s="53"/>
      <c r="C58" s="53"/>
      <c r="D58" s="53"/>
      <c r="E58" s="53"/>
      <c r="F58" s="53"/>
      <c r="G58" s="53"/>
      <c r="H58" s="53"/>
      <c r="I58" s="53"/>
      <c r="J58" s="53"/>
      <c r="K58" s="53"/>
      <c r="L58" s="53"/>
      <c r="M58" s="53"/>
    </row>
    <row r="59" spans="1:13" ht="15.95" customHeight="1">
      <c r="A59" s="53"/>
      <c r="B59" s="53"/>
      <c r="C59" s="53"/>
      <c r="D59" s="53"/>
      <c r="E59" s="53"/>
      <c r="F59" s="53"/>
      <c r="G59" s="53"/>
      <c r="H59" s="53"/>
      <c r="I59" s="53"/>
      <c r="J59" s="53"/>
      <c r="K59" s="53"/>
      <c r="L59" s="53"/>
      <c r="M59" s="53"/>
    </row>
    <row r="60" spans="1:13" ht="15.95" customHeight="1">
      <c r="A60" s="53"/>
      <c r="B60" s="53"/>
      <c r="C60" s="53"/>
      <c r="D60" s="53"/>
      <c r="E60" s="53"/>
      <c r="F60" s="53"/>
      <c r="G60" s="53"/>
      <c r="H60" s="53"/>
      <c r="I60" s="53"/>
      <c r="J60" s="53"/>
      <c r="K60" s="53"/>
      <c r="L60" s="53"/>
      <c r="M60" s="53"/>
    </row>
    <row r="61" spans="1:13" ht="15.95" customHeight="1">
      <c r="A61" s="53"/>
      <c r="B61" s="53"/>
      <c r="C61" s="53"/>
      <c r="D61" s="53"/>
      <c r="E61" s="53"/>
      <c r="F61" s="53"/>
      <c r="G61" s="53"/>
      <c r="H61" s="53"/>
      <c r="I61" s="53"/>
      <c r="J61" s="53"/>
      <c r="K61" s="53"/>
      <c r="L61" s="53"/>
      <c r="M61" s="53"/>
    </row>
    <row r="62" spans="1:13" ht="15.95" customHeight="1">
      <c r="A62" s="53"/>
      <c r="B62" s="53"/>
      <c r="C62" s="53"/>
      <c r="D62" s="53"/>
      <c r="E62" s="53"/>
      <c r="F62" s="53"/>
      <c r="G62" s="53"/>
      <c r="H62" s="53"/>
      <c r="I62" s="53"/>
      <c r="J62" s="53"/>
      <c r="K62" s="53"/>
      <c r="L62" s="53"/>
      <c r="M62" s="53"/>
    </row>
    <row r="63" spans="1:13" ht="15.95" customHeight="1">
      <c r="A63" s="53"/>
      <c r="B63" s="53"/>
      <c r="C63" s="53"/>
      <c r="D63" s="53"/>
      <c r="E63" s="53"/>
      <c r="F63" s="53"/>
      <c r="G63" s="53"/>
      <c r="H63" s="53"/>
      <c r="I63" s="53"/>
      <c r="J63" s="53"/>
      <c r="K63" s="53"/>
      <c r="L63" s="53"/>
      <c r="M63" s="53"/>
    </row>
    <row r="64" spans="1:13" ht="15.95" customHeight="1">
      <c r="A64" s="53"/>
      <c r="B64" s="53"/>
      <c r="C64" s="53"/>
      <c r="D64" s="53"/>
      <c r="E64" s="53"/>
      <c r="F64" s="53"/>
      <c r="G64" s="53"/>
      <c r="H64" s="53"/>
      <c r="I64" s="53"/>
      <c r="J64" s="53"/>
      <c r="K64" s="53"/>
      <c r="L64" s="53"/>
      <c r="M64" s="53"/>
    </row>
    <row r="65" spans="1:13" ht="15.95" customHeight="1">
      <c r="A65" s="53"/>
      <c r="B65" s="53"/>
      <c r="C65" s="53"/>
      <c r="D65" s="53"/>
      <c r="E65" s="53"/>
      <c r="F65" s="53"/>
      <c r="G65" s="53"/>
      <c r="H65" s="53"/>
      <c r="I65" s="53"/>
      <c r="J65" s="53"/>
      <c r="K65" s="53"/>
      <c r="L65" s="53"/>
      <c r="M65" s="53"/>
    </row>
    <row r="66" spans="1:13" ht="15.95" customHeight="1">
      <c r="A66" s="53"/>
      <c r="B66" s="53"/>
      <c r="C66" s="53"/>
      <c r="D66" s="53"/>
      <c r="E66" s="53"/>
      <c r="F66" s="53"/>
      <c r="G66" s="53"/>
      <c r="H66" s="53"/>
      <c r="I66" s="53"/>
      <c r="J66" s="53"/>
      <c r="K66" s="53"/>
      <c r="L66" s="53"/>
      <c r="M66" s="53"/>
    </row>
    <row r="67" spans="1:13" ht="15.95" customHeight="1">
      <c r="A67" s="53"/>
      <c r="B67" s="53"/>
      <c r="C67" s="53"/>
      <c r="D67" s="53"/>
      <c r="E67" s="53"/>
      <c r="F67" s="53"/>
      <c r="G67" s="53"/>
      <c r="H67" s="53"/>
      <c r="I67" s="53"/>
      <c r="J67" s="53"/>
      <c r="K67" s="53"/>
      <c r="L67" s="53"/>
      <c r="M67" s="53"/>
    </row>
    <row r="68" spans="1:13" ht="15.95" customHeight="1">
      <c r="A68" s="53"/>
      <c r="B68" s="53"/>
      <c r="C68" s="53"/>
      <c r="D68" s="53"/>
      <c r="E68" s="53"/>
      <c r="F68" s="53"/>
      <c r="G68" s="53"/>
      <c r="H68" s="53"/>
      <c r="I68" s="53"/>
      <c r="J68" s="53"/>
      <c r="K68" s="53"/>
      <c r="L68" s="53"/>
      <c r="M68" s="53"/>
    </row>
    <row r="69" spans="1:13" ht="15.95" customHeight="1">
      <c r="A69" s="53"/>
      <c r="B69" s="53"/>
      <c r="C69" s="53"/>
      <c r="D69" s="53"/>
      <c r="E69" s="53"/>
      <c r="F69" s="53"/>
      <c r="G69" s="53"/>
      <c r="H69" s="53"/>
      <c r="I69" s="53"/>
      <c r="J69" s="53"/>
      <c r="K69" s="53"/>
      <c r="L69" s="53"/>
      <c r="M69" s="53"/>
    </row>
    <row r="70" spans="1:13" ht="15.95" customHeight="1">
      <c r="A70" s="53"/>
      <c r="B70" s="53"/>
      <c r="C70" s="53"/>
      <c r="D70" s="53"/>
      <c r="E70" s="53"/>
      <c r="F70" s="53"/>
      <c r="G70" s="53"/>
      <c r="H70" s="53"/>
      <c r="I70" s="53"/>
      <c r="J70" s="53"/>
      <c r="K70" s="53"/>
      <c r="L70" s="53"/>
      <c r="M70" s="53"/>
    </row>
    <row r="71" spans="1:13" ht="15.95" customHeight="1">
      <c r="A71" s="53"/>
      <c r="B71" s="53"/>
      <c r="C71" s="53"/>
      <c r="D71" s="53"/>
      <c r="E71" s="53"/>
      <c r="F71" s="53"/>
      <c r="G71" s="53"/>
      <c r="H71" s="53"/>
      <c r="I71" s="53"/>
      <c r="J71" s="53"/>
      <c r="K71" s="53"/>
      <c r="L71" s="53"/>
      <c r="M71" s="53"/>
    </row>
  </sheetData>
  <sheetProtection password="D987" sheet="1" objects="1" scenarios="1" selectLockedCells="1"/>
  <mergeCells count="27">
    <mergeCell ref="B2:B36"/>
    <mergeCell ref="D16:I18"/>
    <mergeCell ref="K16:L16"/>
    <mergeCell ref="K17:L18"/>
    <mergeCell ref="D30:I32"/>
    <mergeCell ref="K30:L30"/>
    <mergeCell ref="K31:L32"/>
    <mergeCell ref="D34:I36"/>
    <mergeCell ref="K34:L34"/>
    <mergeCell ref="K35:L36"/>
    <mergeCell ref="K13:L14"/>
    <mergeCell ref="D20:L20"/>
    <mergeCell ref="D22:I24"/>
    <mergeCell ref="K22:L22"/>
    <mergeCell ref="K23:L24"/>
    <mergeCell ref="D26:I28"/>
    <mergeCell ref="K26:L26"/>
    <mergeCell ref="K27:L28"/>
    <mergeCell ref="D2:L2"/>
    <mergeCell ref="D4:I6"/>
    <mergeCell ref="K4:L4"/>
    <mergeCell ref="K5:L6"/>
    <mergeCell ref="D8:I10"/>
    <mergeCell ref="K8:L8"/>
    <mergeCell ref="K9:L10"/>
    <mergeCell ref="D12:I14"/>
    <mergeCell ref="K12:L12"/>
  </mergeCells>
  <conditionalFormatting sqref="K17:L18">
    <cfRule type="expression" dxfId="15" priority="2">
      <formula>ISERROR($K$17)</formula>
    </cfRule>
  </conditionalFormatting>
  <conditionalFormatting sqref="K35:L36">
    <cfRule type="expression" dxfId="14" priority="1">
      <formula>ISERROR($K$35)</formula>
    </cfRule>
  </conditionalFormatting>
  <pageMargins left="0.7" right="0.7" top="0.75" bottom="0.75" header="0.3" footer="0.3"/>
  <pageSetup orientation="portrait" r:id="rId1"/>
  <drawing r:id="rId2"/>
</worksheet>
</file>

<file path=xl/worksheets/sheet8.xml><?xml version="1.0" encoding="utf-8"?>
<worksheet xmlns="http://schemas.openxmlformats.org/spreadsheetml/2006/main" xmlns:r="http://schemas.openxmlformats.org/officeDocument/2006/relationships">
  <sheetPr>
    <pageSetUpPr autoPageBreaks="0"/>
  </sheetPr>
  <dimension ref="A1:L29"/>
  <sheetViews>
    <sheetView showGridLines="0" zoomScale="70" zoomScaleNormal="70" workbookViewId="0">
      <selection activeCell="K9" sqref="K9:L10"/>
    </sheetView>
  </sheetViews>
  <sheetFormatPr defaultRowHeight="15.95" customHeight="1"/>
  <cols>
    <col min="1" max="1" width="41.140625" customWidth="1"/>
    <col min="2" max="2" width="15.85546875" customWidth="1"/>
    <col min="3" max="3" width="3.7109375" customWidth="1"/>
    <col min="4" max="12" width="11.7109375" customWidth="1"/>
  </cols>
  <sheetData>
    <row r="1" spans="1:12" ht="15.95" customHeight="1" thickBot="1"/>
    <row r="2" spans="1:12" ht="35.1" customHeight="1" thickTop="1" thickBot="1">
      <c r="B2" s="387" t="s">
        <v>91</v>
      </c>
      <c r="D2" s="212" t="s">
        <v>23</v>
      </c>
      <c r="E2" s="213"/>
      <c r="F2" s="213"/>
      <c r="G2" s="213"/>
      <c r="H2" s="213"/>
      <c r="I2" s="213"/>
      <c r="J2" s="213"/>
      <c r="K2" s="213"/>
      <c r="L2" s="214"/>
    </row>
    <row r="3" spans="1:12" s="2" customFormat="1" ht="15.95" customHeight="1" thickTop="1" thickBot="1">
      <c r="B3" s="388"/>
      <c r="D3" s="41"/>
      <c r="E3" s="42"/>
      <c r="F3" s="42"/>
      <c r="G3" s="42"/>
      <c r="H3" s="42"/>
      <c r="I3" s="42"/>
      <c r="J3" s="42"/>
      <c r="K3" s="42"/>
      <c r="L3" s="43"/>
    </row>
    <row r="4" spans="1:12" ht="15.95" customHeight="1">
      <c r="B4" s="388"/>
      <c r="D4" s="221" t="s">
        <v>44</v>
      </c>
      <c r="E4" s="222"/>
      <c r="F4" s="222"/>
      <c r="G4" s="222"/>
      <c r="H4" s="222"/>
      <c r="I4" s="222"/>
      <c r="J4" s="44"/>
      <c r="K4" s="215" t="s">
        <v>2</v>
      </c>
      <c r="L4" s="216"/>
    </row>
    <row r="5" spans="1:12" ht="15.95" customHeight="1">
      <c r="B5" s="388"/>
      <c r="D5" s="223"/>
      <c r="E5" s="224"/>
      <c r="F5" s="224"/>
      <c r="G5" s="224"/>
      <c r="H5" s="224"/>
      <c r="I5" s="224"/>
      <c r="J5" s="4"/>
      <c r="K5" s="243" t="e">
        <f>'Static Bath Trts--Start Here'!F30</f>
        <v>#N/A</v>
      </c>
      <c r="L5" s="244"/>
    </row>
    <row r="6" spans="1:12" ht="15.95" customHeight="1" thickBot="1">
      <c r="B6" s="388"/>
      <c r="D6" s="225"/>
      <c r="E6" s="226"/>
      <c r="F6" s="226"/>
      <c r="G6" s="226"/>
      <c r="H6" s="226"/>
      <c r="I6" s="226"/>
      <c r="J6" s="8"/>
      <c r="K6" s="245"/>
      <c r="L6" s="246"/>
    </row>
    <row r="7" spans="1:12" s="2" customFormat="1" ht="15.95" customHeight="1" thickBot="1">
      <c r="B7" s="388"/>
      <c r="D7" s="32"/>
      <c r="E7" s="5"/>
      <c r="F7" s="5"/>
      <c r="G7" s="5"/>
      <c r="H7" s="5"/>
      <c r="I7" s="5"/>
      <c r="J7" s="6"/>
      <c r="K7" s="7"/>
      <c r="L7" s="33"/>
    </row>
    <row r="8" spans="1:12" ht="15.95" customHeight="1">
      <c r="B8" s="388"/>
      <c r="D8" s="221" t="s">
        <v>92</v>
      </c>
      <c r="E8" s="222"/>
      <c r="F8" s="222"/>
      <c r="G8" s="222"/>
      <c r="H8" s="222"/>
      <c r="I8" s="222"/>
      <c r="J8" s="44"/>
      <c r="K8" s="215" t="s">
        <v>20</v>
      </c>
      <c r="L8" s="216"/>
    </row>
    <row r="9" spans="1:12" ht="15.95" customHeight="1">
      <c r="B9" s="388"/>
      <c r="D9" s="223"/>
      <c r="E9" s="224"/>
      <c r="F9" s="224"/>
      <c r="G9" s="224"/>
      <c r="H9" s="224"/>
      <c r="I9" s="224"/>
      <c r="J9" s="4"/>
      <c r="K9" s="217"/>
      <c r="L9" s="218"/>
    </row>
    <row r="10" spans="1:12" ht="15.95" customHeight="1" thickBot="1">
      <c r="B10" s="388"/>
      <c r="D10" s="225"/>
      <c r="E10" s="226"/>
      <c r="F10" s="226"/>
      <c r="G10" s="226"/>
      <c r="H10" s="226"/>
      <c r="I10" s="226"/>
      <c r="J10" s="8"/>
      <c r="K10" s="219"/>
      <c r="L10" s="220"/>
    </row>
    <row r="11" spans="1:12" ht="15.95" customHeight="1" thickBot="1">
      <c r="B11" s="388"/>
      <c r="D11" s="28"/>
      <c r="E11" s="3"/>
      <c r="F11" s="3"/>
      <c r="G11" s="3"/>
      <c r="H11" s="3"/>
      <c r="I11" s="3"/>
      <c r="J11" s="3"/>
      <c r="K11" s="3"/>
      <c r="L11" s="29"/>
    </row>
    <row r="12" spans="1:12" ht="15.95" customHeight="1">
      <c r="B12" s="388"/>
      <c r="D12" s="237" t="s">
        <v>93</v>
      </c>
      <c r="E12" s="238"/>
      <c r="F12" s="238"/>
      <c r="G12" s="238"/>
      <c r="H12" s="238"/>
      <c r="I12" s="238"/>
      <c r="J12" s="44"/>
      <c r="K12" s="215" t="s">
        <v>94</v>
      </c>
      <c r="L12" s="216"/>
    </row>
    <row r="13" spans="1:12" ht="15.95" customHeight="1">
      <c r="B13" s="388"/>
      <c r="D13" s="239"/>
      <c r="E13" s="240"/>
      <c r="F13" s="240"/>
      <c r="G13" s="240"/>
      <c r="H13" s="240"/>
      <c r="I13" s="240"/>
      <c r="J13" s="4"/>
      <c r="K13" s="233" t="e">
        <f>(K5*K9)/(0.756*1000)</f>
        <v>#N/A</v>
      </c>
      <c r="L13" s="234"/>
    </row>
    <row r="14" spans="1:12" ht="15.95" customHeight="1" thickBot="1">
      <c r="B14" s="389"/>
      <c r="D14" s="241"/>
      <c r="E14" s="242"/>
      <c r="F14" s="242"/>
      <c r="G14" s="242"/>
      <c r="H14" s="242"/>
      <c r="I14" s="242"/>
      <c r="J14" s="38"/>
      <c r="K14" s="235"/>
      <c r="L14" s="236"/>
    </row>
    <row r="15" spans="1:12" ht="15.95" customHeight="1" thickTop="1"/>
    <row r="16" spans="1:12" s="9" customFormat="1" ht="35.1" customHeight="1">
      <c r="A16"/>
      <c r="B16"/>
      <c r="D16"/>
      <c r="E16"/>
      <c r="F16"/>
      <c r="G16"/>
      <c r="H16"/>
      <c r="I16"/>
      <c r="J16"/>
      <c r="K16"/>
      <c r="L16"/>
    </row>
    <row r="17" spans="1:12" s="40" customFormat="1" ht="15.95" customHeight="1">
      <c r="A17"/>
      <c r="B17"/>
      <c r="D17"/>
      <c r="E17"/>
      <c r="F17"/>
      <c r="G17"/>
      <c r="H17"/>
      <c r="I17"/>
      <c r="J17"/>
      <c r="K17"/>
      <c r="L17"/>
    </row>
    <row r="25" spans="1:12" s="2" customFormat="1" ht="15.95" customHeight="1">
      <c r="A25"/>
      <c r="B25"/>
      <c r="D25"/>
      <c r="E25"/>
      <c r="F25"/>
      <c r="G25"/>
      <c r="H25"/>
      <c r="I25"/>
      <c r="J25"/>
      <c r="K25"/>
      <c r="L25"/>
    </row>
    <row r="29" spans="1:12" s="2" customFormat="1" ht="15.95" customHeight="1">
      <c r="A29"/>
      <c r="B29"/>
      <c r="D29"/>
      <c r="E29"/>
      <c r="F29"/>
      <c r="G29"/>
      <c r="H29"/>
      <c r="I29"/>
      <c r="J29"/>
      <c r="K29"/>
      <c r="L29"/>
    </row>
  </sheetData>
  <sheetProtection password="D987" sheet="1" objects="1" scenarios="1" selectLockedCells="1"/>
  <mergeCells count="11">
    <mergeCell ref="B2:B14"/>
    <mergeCell ref="K13:L14"/>
    <mergeCell ref="D2:L2"/>
    <mergeCell ref="D4:I6"/>
    <mergeCell ref="K4:L4"/>
    <mergeCell ref="K5:L6"/>
    <mergeCell ref="D8:I10"/>
    <mergeCell ref="K8:L8"/>
    <mergeCell ref="K9:L10"/>
    <mergeCell ref="D12:I14"/>
    <mergeCell ref="K12:L12"/>
  </mergeCells>
  <conditionalFormatting sqref="K5:L6">
    <cfRule type="expression" dxfId="13" priority="5">
      <formula>ISERROR($K$5)</formula>
    </cfRule>
  </conditionalFormatting>
  <conditionalFormatting sqref="K13:L14">
    <cfRule type="expression" dxfId="12" priority="4">
      <formula>ISERROR($K$13)</formula>
    </cfRule>
  </conditionalFormatting>
  <pageMargins left="0.7" right="0.7" top="0.75" bottom="0.75" header="0.3" footer="0.3"/>
  <pageSetup orientation="portrait" r:id="rId1"/>
  <drawing r:id="rId2"/>
</worksheet>
</file>

<file path=xl/worksheets/sheet9.xml><?xml version="1.0" encoding="utf-8"?>
<worksheet xmlns="http://schemas.openxmlformats.org/spreadsheetml/2006/main" xmlns:r="http://schemas.openxmlformats.org/officeDocument/2006/relationships">
  <dimension ref="B1:L70"/>
  <sheetViews>
    <sheetView showGridLines="0" showRowColHeaders="0" topLeftCell="A21" zoomScaleNormal="100" workbookViewId="0">
      <selection activeCell="K35" activeCellId="4" sqref="K5:L6 K9:L10 K13:L14 K21:L22 K35:L36"/>
    </sheetView>
  </sheetViews>
  <sheetFormatPr defaultRowHeight="15.95" customHeight="1"/>
  <cols>
    <col min="1" max="1" width="41.5703125" customWidth="1"/>
    <col min="2" max="2" width="8.7109375" customWidth="1"/>
    <col min="3" max="3" width="3.7109375" customWidth="1"/>
    <col min="4" max="12" width="11.7109375" customWidth="1"/>
  </cols>
  <sheetData>
    <row r="1" spans="2:12" ht="15.95" customHeight="1" thickBot="1"/>
    <row r="2" spans="2:12" ht="35.1" customHeight="1" thickTop="1" thickBot="1">
      <c r="B2" s="390" t="s">
        <v>112</v>
      </c>
      <c r="D2" s="422" t="s">
        <v>118</v>
      </c>
      <c r="E2" s="423"/>
      <c r="F2" s="423"/>
      <c r="G2" s="423"/>
      <c r="H2" s="423"/>
      <c r="I2" s="423"/>
      <c r="J2" s="423"/>
      <c r="K2" s="423"/>
      <c r="L2" s="424"/>
    </row>
    <row r="3" spans="2:12" s="2" customFormat="1" ht="15.95" customHeight="1" thickTop="1" thickBot="1">
      <c r="B3" s="391"/>
      <c r="D3" s="41"/>
      <c r="E3" s="42"/>
      <c r="F3" s="42"/>
      <c r="G3" s="42"/>
      <c r="H3" s="42"/>
      <c r="I3" s="42"/>
      <c r="J3" s="42"/>
      <c r="K3" s="42"/>
      <c r="L3" s="43"/>
    </row>
    <row r="4" spans="2:12" ht="15.95" customHeight="1">
      <c r="B4" s="391"/>
      <c r="D4" s="221" t="s">
        <v>107</v>
      </c>
      <c r="E4" s="222"/>
      <c r="F4" s="222"/>
      <c r="G4" s="222"/>
      <c r="H4" s="222"/>
      <c r="I4" s="222"/>
      <c r="J4" s="44"/>
      <c r="K4" s="215" t="s">
        <v>57</v>
      </c>
      <c r="L4" s="216"/>
    </row>
    <row r="5" spans="2:12" ht="15.95" customHeight="1">
      <c r="B5" s="391"/>
      <c r="D5" s="223"/>
      <c r="E5" s="224"/>
      <c r="F5" s="224"/>
      <c r="G5" s="224"/>
      <c r="H5" s="224"/>
      <c r="I5" s="224"/>
      <c r="J5" s="4"/>
      <c r="K5" s="398"/>
      <c r="L5" s="218"/>
    </row>
    <row r="6" spans="2:12" ht="15.95" customHeight="1" thickBot="1">
      <c r="B6" s="391"/>
      <c r="D6" s="225"/>
      <c r="E6" s="226"/>
      <c r="F6" s="226"/>
      <c r="G6" s="226"/>
      <c r="H6" s="226"/>
      <c r="I6" s="226"/>
      <c r="J6" s="8"/>
      <c r="K6" s="219"/>
      <c r="L6" s="220"/>
    </row>
    <row r="7" spans="2:12" s="2" customFormat="1" ht="15.95" customHeight="1" thickBot="1">
      <c r="B7" s="391"/>
      <c r="D7" s="32"/>
      <c r="E7" s="5"/>
      <c r="F7" s="5"/>
      <c r="G7" s="5"/>
      <c r="H7" s="5"/>
      <c r="I7" s="5"/>
      <c r="J7" s="6"/>
      <c r="K7" s="7"/>
      <c r="L7" s="33"/>
    </row>
    <row r="8" spans="2:12" ht="15.95" customHeight="1">
      <c r="B8" s="391"/>
      <c r="D8" s="221" t="s">
        <v>108</v>
      </c>
      <c r="E8" s="222"/>
      <c r="F8" s="222"/>
      <c r="G8" s="222"/>
      <c r="H8" s="222"/>
      <c r="I8" s="222"/>
      <c r="J8" s="44"/>
      <c r="K8" s="215" t="s">
        <v>58</v>
      </c>
      <c r="L8" s="216"/>
    </row>
    <row r="9" spans="2:12" ht="15.95" customHeight="1">
      <c r="B9" s="391"/>
      <c r="D9" s="223"/>
      <c r="E9" s="224"/>
      <c r="F9" s="224"/>
      <c r="G9" s="224"/>
      <c r="H9" s="224"/>
      <c r="I9" s="224"/>
      <c r="J9" s="4"/>
      <c r="K9" s="217"/>
      <c r="L9" s="218"/>
    </row>
    <row r="10" spans="2:12" ht="15.95" customHeight="1" thickBot="1">
      <c r="B10" s="391"/>
      <c r="D10" s="225"/>
      <c r="E10" s="226"/>
      <c r="F10" s="226"/>
      <c r="G10" s="226"/>
      <c r="H10" s="226"/>
      <c r="I10" s="226"/>
      <c r="J10" s="8"/>
      <c r="K10" s="219"/>
      <c r="L10" s="220"/>
    </row>
    <row r="11" spans="2:12" ht="15.95" customHeight="1" thickBot="1">
      <c r="B11" s="391"/>
      <c r="D11" s="28"/>
      <c r="E11" s="3"/>
      <c r="F11" s="3"/>
      <c r="G11" s="3"/>
      <c r="H11" s="3"/>
      <c r="I11" s="3"/>
      <c r="J11" s="3"/>
      <c r="K11" s="3"/>
      <c r="L11" s="29"/>
    </row>
    <row r="12" spans="2:12" ht="15.95" customHeight="1">
      <c r="B12" s="391"/>
      <c r="D12" s="407" t="s">
        <v>130</v>
      </c>
      <c r="E12" s="408"/>
      <c r="F12" s="408"/>
      <c r="G12" s="408"/>
      <c r="H12" s="408"/>
      <c r="I12" s="408"/>
      <c r="J12" s="96"/>
      <c r="K12" s="413" t="s">
        <v>110</v>
      </c>
      <c r="L12" s="414"/>
    </row>
    <row r="13" spans="2:12" ht="15.95" customHeight="1">
      <c r="B13" s="391"/>
      <c r="D13" s="409"/>
      <c r="E13" s="410"/>
      <c r="F13" s="410"/>
      <c r="G13" s="410"/>
      <c r="H13" s="410"/>
      <c r="I13" s="410"/>
      <c r="J13" s="97"/>
      <c r="K13" s="425"/>
      <c r="L13" s="426"/>
    </row>
    <row r="14" spans="2:12" ht="15.95" customHeight="1" thickBot="1">
      <c r="B14" s="391"/>
      <c r="D14" s="411"/>
      <c r="E14" s="412"/>
      <c r="F14" s="412"/>
      <c r="G14" s="412"/>
      <c r="H14" s="412"/>
      <c r="I14" s="412"/>
      <c r="J14" s="98"/>
      <c r="K14" s="427"/>
      <c r="L14" s="428"/>
    </row>
    <row r="15" spans="2:12" ht="15.95" customHeight="1" thickBot="1">
      <c r="B15" s="391"/>
      <c r="D15" s="32"/>
      <c r="E15" s="5"/>
      <c r="F15" s="5"/>
      <c r="G15" s="5"/>
      <c r="H15" s="5"/>
      <c r="I15" s="5"/>
      <c r="J15" s="6"/>
      <c r="K15" s="60"/>
      <c r="L15" s="61"/>
    </row>
    <row r="16" spans="2:12" ht="15.95" customHeight="1">
      <c r="B16" s="391"/>
      <c r="D16" s="407" t="s">
        <v>70</v>
      </c>
      <c r="E16" s="408"/>
      <c r="F16" s="408"/>
      <c r="G16" s="408"/>
      <c r="H16" s="408"/>
      <c r="I16" s="408"/>
      <c r="J16" s="96"/>
      <c r="K16" s="413" t="s">
        <v>71</v>
      </c>
      <c r="L16" s="414"/>
    </row>
    <row r="17" spans="2:12" ht="15.95" customHeight="1">
      <c r="B17" s="391"/>
      <c r="D17" s="409"/>
      <c r="E17" s="410"/>
      <c r="F17" s="410"/>
      <c r="G17" s="410"/>
      <c r="H17" s="410"/>
      <c r="I17" s="410"/>
      <c r="J17" s="97"/>
      <c r="K17" s="415">
        <v>10</v>
      </c>
      <c r="L17" s="404"/>
    </row>
    <row r="18" spans="2:12" ht="15.95" customHeight="1" thickBot="1">
      <c r="B18" s="391"/>
      <c r="D18" s="411"/>
      <c r="E18" s="412"/>
      <c r="F18" s="412"/>
      <c r="G18" s="412"/>
      <c r="H18" s="412"/>
      <c r="I18" s="412"/>
      <c r="J18" s="98"/>
      <c r="K18" s="405"/>
      <c r="L18" s="406"/>
    </row>
    <row r="19" spans="2:12" s="40" customFormat="1" ht="15.95" customHeight="1" thickBot="1">
      <c r="B19" s="391"/>
      <c r="D19" s="41"/>
      <c r="E19" s="39"/>
      <c r="F19" s="39"/>
      <c r="G19" s="39"/>
      <c r="H19" s="39"/>
      <c r="I19" s="39"/>
      <c r="J19" s="39"/>
      <c r="K19" s="39"/>
      <c r="L19" s="50"/>
    </row>
    <row r="20" spans="2:12" ht="15.95" customHeight="1">
      <c r="B20" s="391"/>
      <c r="D20" s="407" t="s">
        <v>74</v>
      </c>
      <c r="E20" s="408"/>
      <c r="F20" s="408"/>
      <c r="G20" s="408"/>
      <c r="H20" s="408"/>
      <c r="I20" s="408"/>
      <c r="J20" s="96"/>
      <c r="K20" s="413" t="s">
        <v>75</v>
      </c>
      <c r="L20" s="414"/>
    </row>
    <row r="21" spans="2:12" ht="15.95" customHeight="1">
      <c r="B21" s="391"/>
      <c r="D21" s="409"/>
      <c r="E21" s="410"/>
      <c r="F21" s="410"/>
      <c r="G21" s="410"/>
      <c r="H21" s="410"/>
      <c r="I21" s="410"/>
      <c r="J21" s="97"/>
      <c r="K21" s="403"/>
      <c r="L21" s="404"/>
    </row>
    <row r="22" spans="2:12" ht="15.95" customHeight="1" thickBot="1">
      <c r="B22" s="391"/>
      <c r="D22" s="411"/>
      <c r="E22" s="412"/>
      <c r="F22" s="412"/>
      <c r="G22" s="412"/>
      <c r="H22" s="412"/>
      <c r="I22" s="412"/>
      <c r="J22" s="98"/>
      <c r="K22" s="405"/>
      <c r="L22" s="406"/>
    </row>
    <row r="23" spans="2:12" ht="15.95" customHeight="1" thickBot="1">
      <c r="B23" s="391"/>
      <c r="D23" s="32"/>
      <c r="E23" s="5"/>
      <c r="F23" s="5"/>
      <c r="G23" s="5"/>
      <c r="H23" s="5"/>
      <c r="I23" s="5"/>
      <c r="J23" s="6"/>
      <c r="K23" s="7"/>
      <c r="L23" s="33"/>
    </row>
    <row r="24" spans="2:12" ht="15.95" customHeight="1">
      <c r="B24" s="391"/>
      <c r="D24" s="407" t="s">
        <v>111</v>
      </c>
      <c r="E24" s="408"/>
      <c r="F24" s="408"/>
      <c r="G24" s="408"/>
      <c r="H24" s="408"/>
      <c r="I24" s="408"/>
      <c r="J24" s="96"/>
      <c r="K24" s="413" t="s">
        <v>76</v>
      </c>
      <c r="L24" s="414"/>
    </row>
    <row r="25" spans="2:12" ht="15.95" customHeight="1">
      <c r="B25" s="391"/>
      <c r="D25" s="409"/>
      <c r="E25" s="410"/>
      <c r="F25" s="410"/>
      <c r="G25" s="410"/>
      <c r="H25" s="410"/>
      <c r="I25" s="410"/>
      <c r="J25" s="97"/>
      <c r="K25" s="415" t="e">
        <f>H42*(K21/100)*K17</f>
        <v>#N/A</v>
      </c>
      <c r="L25" s="404"/>
    </row>
    <row r="26" spans="2:12" ht="15.95" customHeight="1" thickBot="1">
      <c r="B26" s="391"/>
      <c r="D26" s="411"/>
      <c r="E26" s="412"/>
      <c r="F26" s="412"/>
      <c r="G26" s="412"/>
      <c r="H26" s="412"/>
      <c r="I26" s="412"/>
      <c r="J26" s="98"/>
      <c r="K26" s="405"/>
      <c r="L26" s="406"/>
    </row>
    <row r="27" spans="2:12" s="2" customFormat="1" ht="15.95" customHeight="1" thickBot="1">
      <c r="B27" s="391"/>
      <c r="D27" s="28"/>
      <c r="E27" s="3"/>
      <c r="F27" s="3"/>
      <c r="G27" s="3"/>
      <c r="H27" s="3"/>
      <c r="I27" s="3"/>
      <c r="J27" s="3"/>
      <c r="K27" s="3"/>
      <c r="L27" s="29"/>
    </row>
    <row r="28" spans="2:12" ht="15.95" customHeight="1">
      <c r="B28" s="391"/>
      <c r="D28" s="407" t="s">
        <v>114</v>
      </c>
      <c r="E28" s="408"/>
      <c r="F28" s="408"/>
      <c r="G28" s="408"/>
      <c r="H28" s="408"/>
      <c r="I28" s="408"/>
      <c r="J28" s="96"/>
      <c r="K28" s="413" t="s">
        <v>115</v>
      </c>
      <c r="L28" s="414"/>
    </row>
    <row r="29" spans="2:12" ht="15.95" customHeight="1">
      <c r="B29" s="391"/>
      <c r="D29" s="409"/>
      <c r="E29" s="410"/>
      <c r="F29" s="410"/>
      <c r="G29" s="410"/>
      <c r="H29" s="410"/>
      <c r="I29" s="410"/>
      <c r="J29" s="97"/>
      <c r="K29" s="418" t="e">
        <f>((K13/K21)*2000)/1000</f>
        <v>#DIV/0!</v>
      </c>
      <c r="L29" s="419"/>
    </row>
    <row r="30" spans="2:12" ht="15.95" customHeight="1" thickBot="1">
      <c r="B30" s="391"/>
      <c r="D30" s="416"/>
      <c r="E30" s="417"/>
      <c r="F30" s="417"/>
      <c r="G30" s="417"/>
      <c r="H30" s="417"/>
      <c r="I30" s="417"/>
      <c r="J30" s="108"/>
      <c r="K30" s="420"/>
      <c r="L30" s="421"/>
    </row>
    <row r="31" spans="2:12" ht="15.95" customHeight="1" thickTop="1" thickBot="1">
      <c r="B31" s="391"/>
    </row>
    <row r="32" spans="2:12" ht="35.1" customHeight="1" thickTop="1" thickBot="1">
      <c r="B32" s="391"/>
      <c r="D32" s="393" t="s">
        <v>135</v>
      </c>
      <c r="E32" s="394"/>
      <c r="F32" s="394"/>
      <c r="G32" s="394"/>
      <c r="H32" s="394"/>
      <c r="I32" s="394"/>
      <c r="J32" s="394"/>
      <c r="K32" s="394"/>
      <c r="L32" s="395"/>
    </row>
    <row r="33" spans="2:12" ht="15.95" customHeight="1" thickTop="1" thickBot="1">
      <c r="B33" s="391"/>
      <c r="D33" s="41"/>
      <c r="E33" s="42"/>
      <c r="F33" s="42"/>
      <c r="G33" s="42"/>
      <c r="H33" s="42"/>
      <c r="I33" s="42"/>
      <c r="J33" s="42"/>
      <c r="K33" s="42"/>
      <c r="L33" s="43"/>
    </row>
    <row r="34" spans="2:12" s="53" customFormat="1" ht="15.95" customHeight="1">
      <c r="B34" s="391"/>
      <c r="D34" s="221" t="s">
        <v>139</v>
      </c>
      <c r="E34" s="222"/>
      <c r="F34" s="222"/>
      <c r="G34" s="222"/>
      <c r="H34" s="222"/>
      <c r="I34" s="222"/>
      <c r="J34" s="44"/>
      <c r="K34" s="396" t="s">
        <v>136</v>
      </c>
      <c r="L34" s="397"/>
    </row>
    <row r="35" spans="2:12" s="53" customFormat="1" ht="15.95" customHeight="1">
      <c r="B35" s="391"/>
      <c r="D35" s="223"/>
      <c r="E35" s="224"/>
      <c r="F35" s="224"/>
      <c r="G35" s="224"/>
      <c r="H35" s="224"/>
      <c r="I35" s="224"/>
      <c r="J35" s="4"/>
      <c r="K35" s="398"/>
      <c r="L35" s="218"/>
    </row>
    <row r="36" spans="2:12" s="53" customFormat="1" ht="15.95" customHeight="1" thickBot="1">
      <c r="B36" s="391"/>
      <c r="D36" s="225"/>
      <c r="E36" s="226"/>
      <c r="F36" s="226"/>
      <c r="G36" s="226"/>
      <c r="H36" s="226"/>
      <c r="I36" s="226"/>
      <c r="J36" s="8"/>
      <c r="K36" s="219"/>
      <c r="L36" s="220"/>
    </row>
    <row r="37" spans="2:12" s="53" customFormat="1" ht="15.95" customHeight="1" thickBot="1">
      <c r="B37" s="391"/>
      <c r="D37" s="32"/>
      <c r="E37" s="5"/>
      <c r="F37" s="5"/>
      <c r="G37" s="5"/>
      <c r="H37" s="5"/>
      <c r="I37" s="5"/>
      <c r="J37" s="6"/>
      <c r="K37" s="7"/>
      <c r="L37" s="33"/>
    </row>
    <row r="38" spans="2:12" s="53" customFormat="1" ht="15.95" customHeight="1">
      <c r="B38" s="391"/>
      <c r="D38" s="221" t="s">
        <v>137</v>
      </c>
      <c r="E38" s="222"/>
      <c r="F38" s="222"/>
      <c r="G38" s="222"/>
      <c r="H38" s="222"/>
      <c r="I38" s="222"/>
      <c r="J38" s="44"/>
      <c r="K38" s="215" t="s">
        <v>75</v>
      </c>
      <c r="L38" s="216"/>
    </row>
    <row r="39" spans="2:12" s="53" customFormat="1" ht="15.95" customHeight="1">
      <c r="B39" s="391"/>
      <c r="D39" s="223"/>
      <c r="E39" s="224"/>
      <c r="F39" s="224"/>
      <c r="G39" s="224"/>
      <c r="H39" s="224"/>
      <c r="I39" s="224"/>
      <c r="J39" s="4"/>
      <c r="K39" s="217" t="e">
        <f>((((H42*(K13/100)*1000)/K35)*2.2)/H42)*100</f>
        <v>#N/A</v>
      </c>
      <c r="L39" s="218"/>
    </row>
    <row r="40" spans="2:12" s="53" customFormat="1" ht="15.95" customHeight="1" thickBot="1">
      <c r="B40" s="392"/>
      <c r="D40" s="399"/>
      <c r="E40" s="400"/>
      <c r="F40" s="400"/>
      <c r="G40" s="400"/>
      <c r="H40" s="400"/>
      <c r="I40" s="400"/>
      <c r="J40" s="38"/>
      <c r="K40" s="401"/>
      <c r="L40" s="402"/>
    </row>
    <row r="41" spans="2:12" s="53" customFormat="1" ht="15.95" customHeight="1" thickTop="1">
      <c r="D41" s="114"/>
      <c r="E41" s="57"/>
      <c r="F41" s="57"/>
      <c r="G41" s="57"/>
      <c r="H41" s="57"/>
      <c r="I41" s="57"/>
      <c r="J41" s="57"/>
    </row>
    <row r="42" spans="2:12" s="123" customFormat="1" ht="15.95" customHeight="1">
      <c r="D42" s="124" t="s">
        <v>64</v>
      </c>
      <c r="E42" s="123">
        <f>K5</f>
        <v>0</v>
      </c>
      <c r="H42" s="118" t="e">
        <f>LOOKUP(2,1/(E42:E43&gt;0),E42:E43)</f>
        <v>#N/A</v>
      </c>
    </row>
    <row r="43" spans="2:12" s="123" customFormat="1" ht="15.95" customHeight="1">
      <c r="D43" s="124" t="s">
        <v>65</v>
      </c>
      <c r="E43" s="123">
        <f>K9*2.2</f>
        <v>0</v>
      </c>
    </row>
    <row r="44" spans="2:12" s="123" customFormat="1" ht="15.95" customHeight="1"/>
    <row r="45" spans="2:12" s="123" customFormat="1" ht="15.95" customHeight="1">
      <c r="D45" s="124" t="s">
        <v>72</v>
      </c>
      <c r="E45" s="123">
        <f>K5/2.2</f>
        <v>0</v>
      </c>
      <c r="H45" s="118" t="e">
        <f>LOOKUP(2,1/(E45:E46&gt;0),E45:E46)</f>
        <v>#N/A</v>
      </c>
    </row>
    <row r="46" spans="2:12" s="123" customFormat="1" ht="15.95" customHeight="1">
      <c r="D46" s="124" t="s">
        <v>73</v>
      </c>
      <c r="E46" s="123">
        <f>K9</f>
        <v>0</v>
      </c>
    </row>
    <row r="47" spans="2:12" s="123" customFormat="1" ht="15.95" customHeight="1"/>
    <row r="48" spans="2:12" s="56" customFormat="1" ht="15.95" customHeight="1"/>
    <row r="49" s="56" customFormat="1" ht="15.95" customHeight="1"/>
    <row r="50" s="56" customFormat="1" ht="15.95" customHeight="1"/>
    <row r="51" s="56" customFormat="1" ht="15.95" customHeight="1"/>
    <row r="52" s="56" customFormat="1" ht="15.95" customHeight="1"/>
    <row r="53" s="56" customFormat="1" ht="15.95" customHeight="1"/>
    <row r="54" s="56" customFormat="1" ht="15.95" customHeight="1"/>
    <row r="55" s="53" customFormat="1" ht="15.95" customHeight="1"/>
    <row r="56" s="53" customFormat="1" ht="15.95" customHeight="1"/>
    <row r="57" s="119" customFormat="1" ht="15.95" customHeight="1"/>
    <row r="58" s="119" customFormat="1" ht="15.95" customHeight="1"/>
    <row r="59" s="119" customFormat="1" ht="15.95" customHeight="1"/>
    <row r="60" s="119" customFormat="1" ht="15.95" customHeight="1"/>
    <row r="61" s="119" customFormat="1" ht="15.95" customHeight="1"/>
    <row r="62" s="119" customFormat="1" ht="15.95" customHeight="1"/>
    <row r="63" s="119" customFormat="1" ht="15.95" customHeight="1"/>
    <row r="64" s="119" customFormat="1" ht="15.95" customHeight="1"/>
    <row r="65" s="119" customFormat="1" ht="15.95" customHeight="1"/>
    <row r="66" s="53" customFormat="1" ht="15.95" customHeight="1"/>
    <row r="67" s="53" customFormat="1" ht="15.95" customHeight="1"/>
    <row r="68" s="53" customFormat="1" ht="15.95" customHeight="1"/>
    <row r="69" s="53" customFormat="1" ht="15.95" customHeight="1"/>
    <row r="70" s="53" customFormat="1" ht="15.95" customHeight="1"/>
  </sheetData>
  <sheetProtection password="D987" sheet="1" objects="1" scenarios="1" selectLockedCells="1"/>
  <mergeCells count="30">
    <mergeCell ref="D20:I22"/>
    <mergeCell ref="K20:L20"/>
    <mergeCell ref="D12:I14"/>
    <mergeCell ref="K12:L12"/>
    <mergeCell ref="K13:L14"/>
    <mergeCell ref="D16:I18"/>
    <mergeCell ref="K16:L16"/>
    <mergeCell ref="K17:L18"/>
    <mergeCell ref="D4:I6"/>
    <mergeCell ref="K4:L4"/>
    <mergeCell ref="K5:L6"/>
    <mergeCell ref="D8:I10"/>
    <mergeCell ref="K8:L8"/>
    <mergeCell ref="K9:L10"/>
    <mergeCell ref="B2:B40"/>
    <mergeCell ref="D32:L32"/>
    <mergeCell ref="D34:I36"/>
    <mergeCell ref="K34:L34"/>
    <mergeCell ref="K35:L36"/>
    <mergeCell ref="D38:I40"/>
    <mergeCell ref="K38:L38"/>
    <mergeCell ref="K39:L40"/>
    <mergeCell ref="K21:L22"/>
    <mergeCell ref="D24:I26"/>
    <mergeCell ref="K24:L24"/>
    <mergeCell ref="K25:L26"/>
    <mergeCell ref="D28:I30"/>
    <mergeCell ref="K28:L28"/>
    <mergeCell ref="K29:L30"/>
    <mergeCell ref="D2:L2"/>
  </mergeCells>
  <conditionalFormatting sqref="K25:L26">
    <cfRule type="expression" dxfId="11" priority="3">
      <formula>ISERROR($K$25)</formula>
    </cfRule>
  </conditionalFormatting>
  <conditionalFormatting sqref="K29:L30">
    <cfRule type="expression" dxfId="10" priority="2">
      <formula>ISERROR($K$29)</formula>
    </cfRule>
  </conditionalFormatting>
  <conditionalFormatting sqref="K39:L40">
    <cfRule type="expression" dxfId="9" priority="1">
      <formula>ISERROR($K$39)</formula>
    </cfRule>
  </conditionalFormatting>
  <pageMargins left="0.7" right="0.7" top="0.75" bottom="0.75" header="0.3" footer="0.3"/>
  <pageSetup orientation="portrait" r:id="rId1"/>
  <drawing r:id="rId2"/>
</worksheet>
</file>

<file path=xl/worksheets/sheet10.xml><?xml version="1.0" encoding="utf-8"?>
<worksheet xmlns="http://schemas.openxmlformats.org/spreadsheetml/2006/main" xmlns:r="http://schemas.openxmlformats.org/officeDocument/2006/relationships">
  <dimension ref="B1:L72"/>
  <sheetViews>
    <sheetView showGridLines="0" showRowColHeaders="0" topLeftCell="A10" zoomScaleNormal="100" workbookViewId="0">
      <selection activeCell="K21" sqref="K21:L22"/>
    </sheetView>
  </sheetViews>
  <sheetFormatPr defaultRowHeight="15.95" customHeight="1"/>
  <cols>
    <col min="1" max="1" width="41.5703125" customWidth="1"/>
    <col min="2" max="2" width="8.7109375" customWidth="1"/>
    <col min="3" max="3" width="3.7109375" customWidth="1"/>
    <col min="4" max="12" width="11.7109375" customWidth="1"/>
  </cols>
  <sheetData>
    <row r="1" spans="2:12" ht="15.95" customHeight="1" thickBot="1"/>
    <row r="2" spans="2:12" ht="35.1" customHeight="1" thickTop="1" thickBot="1">
      <c r="B2" s="429" t="s">
        <v>112</v>
      </c>
      <c r="D2" s="463" t="s">
        <v>117</v>
      </c>
      <c r="E2" s="464"/>
      <c r="F2" s="464"/>
      <c r="G2" s="464"/>
      <c r="H2" s="464"/>
      <c r="I2" s="464"/>
      <c r="J2" s="464"/>
      <c r="K2" s="464"/>
      <c r="L2" s="465"/>
    </row>
    <row r="3" spans="2:12" s="2" customFormat="1" ht="15.95" customHeight="1" thickTop="1" thickBot="1">
      <c r="B3" s="430"/>
      <c r="D3" s="41"/>
      <c r="E3" s="42"/>
      <c r="F3" s="42"/>
      <c r="G3" s="42"/>
      <c r="H3" s="42"/>
      <c r="I3" s="42"/>
      <c r="J3" s="42"/>
      <c r="K3" s="42"/>
      <c r="L3" s="43"/>
    </row>
    <row r="4" spans="2:12" ht="15.95" customHeight="1">
      <c r="B4" s="430"/>
      <c r="D4" s="435" t="s">
        <v>107</v>
      </c>
      <c r="E4" s="436"/>
      <c r="F4" s="436"/>
      <c r="G4" s="436"/>
      <c r="H4" s="436"/>
      <c r="I4" s="436"/>
      <c r="J4" s="109"/>
      <c r="K4" s="449" t="s">
        <v>57</v>
      </c>
      <c r="L4" s="450"/>
    </row>
    <row r="5" spans="2:12" ht="15.95" customHeight="1">
      <c r="B5" s="430"/>
      <c r="D5" s="437"/>
      <c r="E5" s="438"/>
      <c r="F5" s="438"/>
      <c r="G5" s="438"/>
      <c r="H5" s="438"/>
      <c r="I5" s="438"/>
      <c r="J5" s="110"/>
      <c r="K5" s="443"/>
      <c r="L5" s="444"/>
    </row>
    <row r="6" spans="2:12" ht="15.95" customHeight="1" thickBot="1">
      <c r="B6" s="430"/>
      <c r="D6" s="439"/>
      <c r="E6" s="440"/>
      <c r="F6" s="440"/>
      <c r="G6" s="440"/>
      <c r="H6" s="440"/>
      <c r="I6" s="440"/>
      <c r="J6" s="111"/>
      <c r="K6" s="445"/>
      <c r="L6" s="446"/>
    </row>
    <row r="7" spans="2:12" s="2" customFormat="1" ht="15.95" customHeight="1" thickBot="1">
      <c r="B7" s="430"/>
      <c r="D7" s="32"/>
      <c r="E7" s="5"/>
      <c r="F7" s="5"/>
      <c r="G7" s="5"/>
      <c r="H7" s="5"/>
      <c r="I7" s="5"/>
      <c r="J7" s="6"/>
      <c r="K7" s="7"/>
      <c r="L7" s="33"/>
    </row>
    <row r="8" spans="2:12" ht="15.95" customHeight="1">
      <c r="B8" s="430"/>
      <c r="D8" s="435" t="s">
        <v>108</v>
      </c>
      <c r="E8" s="436"/>
      <c r="F8" s="436"/>
      <c r="G8" s="436"/>
      <c r="H8" s="436"/>
      <c r="I8" s="436"/>
      <c r="J8" s="109"/>
      <c r="K8" s="449" t="s">
        <v>58</v>
      </c>
      <c r="L8" s="450"/>
    </row>
    <row r="9" spans="2:12" ht="15.95" customHeight="1">
      <c r="B9" s="430"/>
      <c r="D9" s="437"/>
      <c r="E9" s="438"/>
      <c r="F9" s="438"/>
      <c r="G9" s="438"/>
      <c r="H9" s="438"/>
      <c r="I9" s="438"/>
      <c r="J9" s="110"/>
      <c r="K9" s="451"/>
      <c r="L9" s="444"/>
    </row>
    <row r="10" spans="2:12" ht="15.95" customHeight="1" thickBot="1">
      <c r="B10" s="430"/>
      <c r="D10" s="439"/>
      <c r="E10" s="440"/>
      <c r="F10" s="440"/>
      <c r="G10" s="440"/>
      <c r="H10" s="440"/>
      <c r="I10" s="440"/>
      <c r="J10" s="111"/>
      <c r="K10" s="445"/>
      <c r="L10" s="446"/>
    </row>
    <row r="11" spans="2:12" ht="15.95" customHeight="1" thickBot="1">
      <c r="B11" s="430"/>
      <c r="D11" s="28"/>
      <c r="E11" s="3"/>
      <c r="F11" s="3"/>
      <c r="G11" s="3"/>
      <c r="H11" s="3"/>
      <c r="I11" s="3"/>
      <c r="J11" s="3"/>
      <c r="K11" s="3"/>
      <c r="L11" s="29"/>
    </row>
    <row r="12" spans="2:12" ht="15.95" customHeight="1">
      <c r="B12" s="430"/>
      <c r="D12" s="361" t="s">
        <v>138</v>
      </c>
      <c r="E12" s="362"/>
      <c r="F12" s="362"/>
      <c r="G12" s="362"/>
      <c r="H12" s="362"/>
      <c r="I12" s="362"/>
      <c r="J12" s="67"/>
      <c r="K12" s="367" t="s">
        <v>69</v>
      </c>
      <c r="L12" s="368"/>
    </row>
    <row r="13" spans="2:12" ht="15.95" customHeight="1">
      <c r="B13" s="430"/>
      <c r="D13" s="363"/>
      <c r="E13" s="364"/>
      <c r="F13" s="364"/>
      <c r="G13" s="364"/>
      <c r="H13" s="364"/>
      <c r="I13" s="364"/>
      <c r="J13" s="68"/>
      <c r="K13" s="466">
        <v>250</v>
      </c>
      <c r="L13" s="467"/>
    </row>
    <row r="14" spans="2:12" ht="15.95" customHeight="1" thickBot="1">
      <c r="B14" s="430"/>
      <c r="D14" s="365"/>
      <c r="E14" s="366"/>
      <c r="F14" s="366"/>
      <c r="G14" s="366"/>
      <c r="H14" s="366"/>
      <c r="I14" s="366"/>
      <c r="J14" s="69"/>
      <c r="K14" s="468"/>
      <c r="L14" s="469"/>
    </row>
    <row r="15" spans="2:12" ht="15.95" customHeight="1" thickBot="1">
      <c r="B15" s="430"/>
      <c r="D15" s="32"/>
      <c r="E15" s="5"/>
      <c r="F15" s="5"/>
      <c r="G15" s="5"/>
      <c r="H15" s="5"/>
      <c r="I15" s="5"/>
      <c r="J15" s="6"/>
      <c r="K15" s="60"/>
      <c r="L15" s="61"/>
    </row>
    <row r="16" spans="2:12" ht="15.95" customHeight="1">
      <c r="B16" s="430"/>
      <c r="D16" s="361" t="s">
        <v>116</v>
      </c>
      <c r="E16" s="362"/>
      <c r="F16" s="362"/>
      <c r="G16" s="362"/>
      <c r="H16" s="362"/>
      <c r="I16" s="362"/>
      <c r="J16" s="67"/>
      <c r="K16" s="367" t="s">
        <v>71</v>
      </c>
      <c r="L16" s="368"/>
    </row>
    <row r="17" spans="2:12" ht="15.95" customHeight="1">
      <c r="B17" s="430"/>
      <c r="D17" s="363"/>
      <c r="E17" s="364"/>
      <c r="F17" s="364"/>
      <c r="G17" s="364"/>
      <c r="H17" s="364"/>
      <c r="I17" s="364"/>
      <c r="J17" s="68"/>
      <c r="K17" s="458">
        <v>4</v>
      </c>
      <c r="L17" s="455"/>
    </row>
    <row r="18" spans="2:12" ht="15.95" customHeight="1" thickBot="1">
      <c r="B18" s="430"/>
      <c r="D18" s="365"/>
      <c r="E18" s="366"/>
      <c r="F18" s="366"/>
      <c r="G18" s="366"/>
      <c r="H18" s="366"/>
      <c r="I18" s="366"/>
      <c r="J18" s="69"/>
      <c r="K18" s="456"/>
      <c r="L18" s="457"/>
    </row>
    <row r="19" spans="2:12" s="40" customFormat="1" ht="15.95" customHeight="1" thickBot="1">
      <c r="B19" s="430"/>
      <c r="D19" s="41"/>
      <c r="E19" s="39"/>
      <c r="F19" s="39"/>
      <c r="G19" s="39"/>
      <c r="H19" s="39"/>
      <c r="I19" s="39"/>
      <c r="J19" s="39"/>
      <c r="K19" s="39"/>
      <c r="L19" s="50"/>
    </row>
    <row r="20" spans="2:12" ht="15.95" customHeight="1">
      <c r="B20" s="430"/>
      <c r="D20" s="361" t="s">
        <v>74</v>
      </c>
      <c r="E20" s="362"/>
      <c r="F20" s="362"/>
      <c r="G20" s="362"/>
      <c r="H20" s="362"/>
      <c r="I20" s="362"/>
      <c r="J20" s="67"/>
      <c r="K20" s="367" t="s">
        <v>75</v>
      </c>
      <c r="L20" s="368"/>
    </row>
    <row r="21" spans="2:12" ht="15.95" customHeight="1">
      <c r="B21" s="430"/>
      <c r="D21" s="363"/>
      <c r="E21" s="364"/>
      <c r="F21" s="364"/>
      <c r="G21" s="364"/>
      <c r="H21" s="364"/>
      <c r="I21" s="364"/>
      <c r="J21" s="68"/>
      <c r="K21" s="454"/>
      <c r="L21" s="455"/>
    </row>
    <row r="22" spans="2:12" ht="15.95" customHeight="1" thickBot="1">
      <c r="B22" s="430"/>
      <c r="D22" s="365"/>
      <c r="E22" s="366"/>
      <c r="F22" s="366"/>
      <c r="G22" s="366"/>
      <c r="H22" s="366"/>
      <c r="I22" s="366"/>
      <c r="J22" s="69"/>
      <c r="K22" s="456"/>
      <c r="L22" s="457"/>
    </row>
    <row r="23" spans="2:12" ht="15.95" customHeight="1" thickBot="1">
      <c r="B23" s="430"/>
      <c r="D23" s="32"/>
      <c r="E23" s="5"/>
      <c r="F23" s="5"/>
      <c r="G23" s="5"/>
      <c r="H23" s="5"/>
      <c r="I23" s="5"/>
      <c r="J23" s="6"/>
      <c r="K23" s="7"/>
      <c r="L23" s="33"/>
    </row>
    <row r="24" spans="2:12" ht="15.95" customHeight="1">
      <c r="B24" s="430"/>
      <c r="D24" s="361" t="s">
        <v>111</v>
      </c>
      <c r="E24" s="362"/>
      <c r="F24" s="362"/>
      <c r="G24" s="362"/>
      <c r="H24" s="362"/>
      <c r="I24" s="362"/>
      <c r="J24" s="67"/>
      <c r="K24" s="367" t="s">
        <v>76</v>
      </c>
      <c r="L24" s="368"/>
    </row>
    <row r="25" spans="2:12" ht="15.95" customHeight="1">
      <c r="B25" s="430"/>
      <c r="D25" s="363"/>
      <c r="E25" s="364"/>
      <c r="F25" s="364"/>
      <c r="G25" s="364"/>
      <c r="H25" s="364"/>
      <c r="I25" s="364"/>
      <c r="J25" s="68"/>
      <c r="K25" s="458" t="e">
        <f>(H45*2.2)*(K21/100)*K17</f>
        <v>#N/A</v>
      </c>
      <c r="L25" s="455"/>
    </row>
    <row r="26" spans="2:12" ht="15.95" customHeight="1" thickBot="1">
      <c r="B26" s="430"/>
      <c r="D26" s="365"/>
      <c r="E26" s="366"/>
      <c r="F26" s="366"/>
      <c r="G26" s="366"/>
      <c r="H26" s="366"/>
      <c r="I26" s="366"/>
      <c r="J26" s="69"/>
      <c r="K26" s="456"/>
      <c r="L26" s="457"/>
    </row>
    <row r="27" spans="2:12" s="2" customFormat="1" ht="15.95" customHeight="1" thickBot="1">
      <c r="B27" s="430"/>
      <c r="D27" s="28"/>
      <c r="E27" s="3"/>
      <c r="F27" s="3"/>
      <c r="G27" s="3"/>
      <c r="H27" s="3"/>
      <c r="I27" s="3"/>
      <c r="J27" s="3"/>
      <c r="K27" s="3"/>
      <c r="L27" s="29"/>
    </row>
    <row r="28" spans="2:12" ht="15.95" customHeight="1">
      <c r="B28" s="430"/>
      <c r="D28" s="361" t="s">
        <v>114</v>
      </c>
      <c r="E28" s="362"/>
      <c r="F28" s="362"/>
      <c r="G28" s="362"/>
      <c r="H28" s="362"/>
      <c r="I28" s="362"/>
      <c r="J28" s="67"/>
      <c r="K28" s="367" t="s">
        <v>115</v>
      </c>
      <c r="L28" s="368"/>
    </row>
    <row r="29" spans="2:12" ht="15.95" customHeight="1">
      <c r="B29" s="430"/>
      <c r="D29" s="363"/>
      <c r="E29" s="364"/>
      <c r="F29" s="364"/>
      <c r="G29" s="364"/>
      <c r="H29" s="364"/>
      <c r="I29" s="364"/>
      <c r="J29" s="68"/>
      <c r="K29" s="459" t="e">
        <f>(K13*100*1000*2000)/(1000*K21*2.2*1000*1000)</f>
        <v>#DIV/0!</v>
      </c>
      <c r="L29" s="460"/>
    </row>
    <row r="30" spans="2:12" ht="15.95" customHeight="1" thickBot="1">
      <c r="B30" s="430"/>
      <c r="D30" s="374"/>
      <c r="E30" s="375"/>
      <c r="F30" s="375"/>
      <c r="G30" s="375"/>
      <c r="H30" s="375"/>
      <c r="I30" s="375"/>
      <c r="J30" s="70"/>
      <c r="K30" s="461"/>
      <c r="L30" s="462"/>
    </row>
    <row r="31" spans="2:12" ht="15.95" customHeight="1" thickTop="1" thickBot="1">
      <c r="B31" s="430"/>
    </row>
    <row r="32" spans="2:12" ht="35.1" customHeight="1" thickTop="1" thickBot="1">
      <c r="B32" s="430"/>
      <c r="D32" s="432" t="s">
        <v>135</v>
      </c>
      <c r="E32" s="433"/>
      <c r="F32" s="433"/>
      <c r="G32" s="433"/>
      <c r="H32" s="433"/>
      <c r="I32" s="433"/>
      <c r="J32" s="433"/>
      <c r="K32" s="433"/>
      <c r="L32" s="434"/>
    </row>
    <row r="33" spans="2:12" ht="15.95" customHeight="1" thickTop="1" thickBot="1">
      <c r="B33" s="430"/>
      <c r="D33" s="41"/>
      <c r="E33" s="42"/>
      <c r="F33" s="42"/>
      <c r="G33" s="42"/>
      <c r="H33" s="42"/>
      <c r="I33" s="42"/>
      <c r="J33" s="42"/>
      <c r="K33" s="42"/>
      <c r="L33" s="43"/>
    </row>
    <row r="34" spans="2:12" s="53" customFormat="1" ht="15.95" customHeight="1">
      <c r="B34" s="430"/>
      <c r="D34" s="435" t="s">
        <v>139</v>
      </c>
      <c r="E34" s="436"/>
      <c r="F34" s="436"/>
      <c r="G34" s="436"/>
      <c r="H34" s="436"/>
      <c r="I34" s="436"/>
      <c r="J34" s="109"/>
      <c r="K34" s="441" t="s">
        <v>136</v>
      </c>
      <c r="L34" s="442"/>
    </row>
    <row r="35" spans="2:12" s="53" customFormat="1" ht="15.95" customHeight="1">
      <c r="B35" s="430"/>
      <c r="D35" s="437"/>
      <c r="E35" s="438"/>
      <c r="F35" s="438"/>
      <c r="G35" s="438"/>
      <c r="H35" s="438"/>
      <c r="I35" s="438"/>
      <c r="J35" s="110"/>
      <c r="K35" s="443"/>
      <c r="L35" s="444"/>
    </row>
    <row r="36" spans="2:12" s="53" customFormat="1" ht="15.95" customHeight="1" thickBot="1">
      <c r="B36" s="430"/>
      <c r="D36" s="439"/>
      <c r="E36" s="440"/>
      <c r="F36" s="440"/>
      <c r="G36" s="440"/>
      <c r="H36" s="440"/>
      <c r="I36" s="440"/>
      <c r="J36" s="111"/>
      <c r="K36" s="445"/>
      <c r="L36" s="446"/>
    </row>
    <row r="37" spans="2:12" s="53" customFormat="1" ht="15.95" customHeight="1" thickBot="1">
      <c r="B37" s="430"/>
      <c r="D37" s="32"/>
      <c r="E37" s="5"/>
      <c r="F37" s="5"/>
      <c r="G37" s="5"/>
      <c r="H37" s="5"/>
      <c r="I37" s="5"/>
      <c r="J37" s="6"/>
      <c r="K37" s="7"/>
      <c r="L37" s="33"/>
    </row>
    <row r="38" spans="2:12" s="53" customFormat="1" ht="15.95" customHeight="1">
      <c r="B38" s="430"/>
      <c r="D38" s="435" t="s">
        <v>137</v>
      </c>
      <c r="E38" s="436"/>
      <c r="F38" s="436"/>
      <c r="G38" s="436"/>
      <c r="H38" s="436"/>
      <c r="I38" s="436"/>
      <c r="J38" s="109"/>
      <c r="K38" s="449" t="s">
        <v>75</v>
      </c>
      <c r="L38" s="450"/>
    </row>
    <row r="39" spans="2:12" s="53" customFormat="1" ht="15.95" customHeight="1">
      <c r="B39" s="430"/>
      <c r="D39" s="437"/>
      <c r="E39" s="438"/>
      <c r="F39" s="438"/>
      <c r="G39" s="438"/>
      <c r="H39" s="438"/>
      <c r="I39" s="438"/>
      <c r="J39" s="110"/>
      <c r="K39" s="451" t="e">
        <f>(((H45*K13)/K35)/H45)*100</f>
        <v>#N/A</v>
      </c>
      <c r="L39" s="444"/>
    </row>
    <row r="40" spans="2:12" s="53" customFormat="1" ht="15.95" customHeight="1" thickBot="1">
      <c r="B40" s="431"/>
      <c r="D40" s="447"/>
      <c r="E40" s="448"/>
      <c r="F40" s="448"/>
      <c r="G40" s="448"/>
      <c r="H40" s="448"/>
      <c r="I40" s="448"/>
      <c r="J40" s="121"/>
      <c r="K40" s="452"/>
      <c r="L40" s="453"/>
    </row>
    <row r="41" spans="2:12" s="53" customFormat="1" ht="15.95" customHeight="1" thickTop="1">
      <c r="D41" s="114"/>
      <c r="E41" s="57"/>
      <c r="F41" s="57"/>
      <c r="G41" s="57"/>
      <c r="H41" s="57"/>
      <c r="I41" s="57"/>
      <c r="J41" s="57"/>
    </row>
    <row r="42" spans="2:12" s="123" customFormat="1" ht="15.95" customHeight="1">
      <c r="D42" s="124" t="s">
        <v>64</v>
      </c>
      <c r="E42" s="123">
        <f>K5</f>
        <v>0</v>
      </c>
      <c r="H42" s="118" t="e">
        <f>LOOKUP(2,1/(E42:E43&gt;0),E42:E43)</f>
        <v>#N/A</v>
      </c>
    </row>
    <row r="43" spans="2:12" s="123" customFormat="1" ht="15.95" customHeight="1">
      <c r="D43" s="124" t="s">
        <v>65</v>
      </c>
      <c r="E43" s="123">
        <f>K9*2.2</f>
        <v>0</v>
      </c>
    </row>
    <row r="44" spans="2:12" s="123" customFormat="1" ht="15.95" customHeight="1"/>
    <row r="45" spans="2:12" s="123" customFormat="1" ht="15.95" customHeight="1">
      <c r="D45" s="124" t="s">
        <v>72</v>
      </c>
      <c r="E45" s="123">
        <f>K5/2.2</f>
        <v>0</v>
      </c>
      <c r="H45" s="118" t="e">
        <f>LOOKUP(2,1/(E45:E46&gt;0),E45:E46)</f>
        <v>#N/A</v>
      </c>
    </row>
    <row r="46" spans="2:12" s="123" customFormat="1" ht="15.95" customHeight="1">
      <c r="D46" s="124" t="s">
        <v>73</v>
      </c>
      <c r="E46" s="123">
        <f>K9</f>
        <v>0</v>
      </c>
    </row>
    <row r="47" spans="2:12" s="123" customFormat="1" ht="15.95" customHeight="1"/>
    <row r="48" spans="2:12" s="123" customFormat="1" ht="15.95" customHeight="1"/>
    <row r="49" s="119" customFormat="1" ht="15.95" customHeight="1"/>
    <row r="50" s="119" customFormat="1" ht="15.95" customHeight="1"/>
    <row r="51" s="119" customFormat="1" ht="15.95" customHeight="1"/>
    <row r="52" s="119" customFormat="1" ht="15.95" customHeight="1"/>
    <row r="53" s="119" customFormat="1" ht="15.95" customHeight="1"/>
    <row r="54" s="119" customFormat="1" ht="15.95" customHeight="1"/>
    <row r="55" s="119" customFormat="1" ht="15.95" customHeight="1"/>
    <row r="56" s="119" customFormat="1" ht="15.95" customHeight="1"/>
    <row r="57" s="119" customFormat="1" ht="15.95" customHeight="1"/>
    <row r="58" s="119" customFormat="1" ht="15.95" customHeight="1"/>
    <row r="59" s="119" customFormat="1" ht="15.95" customHeight="1"/>
    <row r="60" s="119" customFormat="1" ht="15.95" customHeight="1"/>
    <row r="61" s="119" customFormat="1" ht="15.95" customHeight="1"/>
    <row r="62" s="119" customFormat="1" ht="15.95" customHeight="1"/>
    <row r="63" s="119" customFormat="1" ht="15.95" customHeight="1"/>
    <row r="64" s="119" customFormat="1" ht="15.95" customHeight="1"/>
    <row r="65" s="119" customFormat="1" ht="15.95" customHeight="1"/>
    <row r="66" s="119" customFormat="1" ht="15.95" customHeight="1"/>
    <row r="67" s="119" customFormat="1" ht="15.95" customHeight="1"/>
    <row r="68" s="119" customFormat="1" ht="15.95" customHeight="1"/>
    <row r="69" s="119" customFormat="1" ht="15.95" customHeight="1"/>
    <row r="70" s="119" customFormat="1" ht="15.95" customHeight="1"/>
    <row r="71" s="119" customFormat="1" ht="15.95" customHeight="1"/>
    <row r="72" s="119" customFormat="1" ht="15.95" customHeight="1"/>
  </sheetData>
  <sheetProtection password="D987" sheet="1" objects="1" scenarios="1" selectLockedCells="1"/>
  <mergeCells count="30">
    <mergeCell ref="D20:I22"/>
    <mergeCell ref="K20:L20"/>
    <mergeCell ref="D12:I14"/>
    <mergeCell ref="K12:L12"/>
    <mergeCell ref="K13:L14"/>
    <mergeCell ref="D16:I18"/>
    <mergeCell ref="K16:L16"/>
    <mergeCell ref="K17:L18"/>
    <mergeCell ref="D4:I6"/>
    <mergeCell ref="K4:L4"/>
    <mergeCell ref="K5:L6"/>
    <mergeCell ref="D8:I10"/>
    <mergeCell ref="K8:L8"/>
    <mergeCell ref="K9:L10"/>
    <mergeCell ref="B2:B40"/>
    <mergeCell ref="D32:L32"/>
    <mergeCell ref="D34:I36"/>
    <mergeCell ref="K34:L34"/>
    <mergeCell ref="K35:L36"/>
    <mergeCell ref="D38:I40"/>
    <mergeCell ref="K38:L38"/>
    <mergeCell ref="K39:L40"/>
    <mergeCell ref="K21:L22"/>
    <mergeCell ref="D24:I26"/>
    <mergeCell ref="K24:L24"/>
    <mergeCell ref="K25:L26"/>
    <mergeCell ref="D28:I30"/>
    <mergeCell ref="K28:L28"/>
    <mergeCell ref="K29:L30"/>
    <mergeCell ref="D2:L2"/>
  </mergeCells>
  <conditionalFormatting sqref="K25:L26">
    <cfRule type="expression" dxfId="8" priority="3">
      <formula>ISERROR($K$25)</formula>
    </cfRule>
  </conditionalFormatting>
  <conditionalFormatting sqref="K29:L30">
    <cfRule type="expression" dxfId="7" priority="2">
      <formula>ISERROR($K$29)</formula>
    </cfRule>
  </conditionalFormatting>
  <conditionalFormatting sqref="K39">
    <cfRule type="expression" dxfId="6" priority="1">
      <formula>ISERROR($K$39)</formula>
    </cfRule>
  </conditionalFormatting>
  <pageMargins left="0.7" right="0.7" top="0.75" bottom="0.75" header="0.3" footer="0.3"/>
  <pageSetup orientation="portrait" r:id="rId1"/>
  <drawing r:id="rId2"/>
</worksheet>
</file>

<file path=xl/worksheets/sheet11.xml><?xml version="1.0" encoding="utf-8"?>
<worksheet xmlns="http://schemas.openxmlformats.org/spreadsheetml/2006/main" xmlns:r="http://schemas.openxmlformats.org/officeDocument/2006/relationships">
  <dimension ref="B1:L121"/>
  <sheetViews>
    <sheetView topLeftCell="A5" zoomScaleNormal="100" workbookViewId="0">
      <selection activeCell="K5" sqref="K5:L6"/>
    </sheetView>
  </sheetViews>
  <sheetFormatPr defaultRowHeight="15.95" customHeight="1"/>
  <cols>
    <col min="1" max="1" width="41.5703125" customWidth="1"/>
    <col min="2" max="2" width="8.7109375" customWidth="1"/>
    <col min="3" max="3" width="3.7109375" customWidth="1"/>
    <col min="4" max="12" width="11.7109375" customWidth="1"/>
  </cols>
  <sheetData>
    <row r="1" spans="2:12" ht="15.95" customHeight="1" thickBot="1"/>
    <row r="2" spans="2:12" ht="35.1" customHeight="1" thickTop="1" thickBot="1">
      <c r="B2" s="470" t="s">
        <v>125</v>
      </c>
      <c r="D2" s="524" t="s">
        <v>109</v>
      </c>
      <c r="E2" s="525"/>
      <c r="F2" s="525"/>
      <c r="G2" s="525"/>
      <c r="H2" s="525"/>
      <c r="I2" s="525"/>
      <c r="J2" s="525"/>
      <c r="K2" s="525"/>
      <c r="L2" s="526"/>
    </row>
    <row r="3" spans="2:12" s="2" customFormat="1" ht="15.95" customHeight="1" thickTop="1" thickBot="1">
      <c r="B3" s="471"/>
      <c r="D3" s="41"/>
      <c r="E3" s="42"/>
      <c r="F3" s="42"/>
      <c r="G3" s="42"/>
      <c r="H3" s="42"/>
      <c r="I3" s="42"/>
      <c r="J3" s="42"/>
      <c r="K3" s="42"/>
      <c r="L3" s="43"/>
    </row>
    <row r="4" spans="2:12" ht="15.95" customHeight="1">
      <c r="B4" s="471"/>
      <c r="D4" s="476" t="s">
        <v>107</v>
      </c>
      <c r="E4" s="477"/>
      <c r="F4" s="477"/>
      <c r="G4" s="477"/>
      <c r="H4" s="477"/>
      <c r="I4" s="477"/>
      <c r="J4" s="102"/>
      <c r="K4" s="490" t="s">
        <v>57</v>
      </c>
      <c r="L4" s="491"/>
    </row>
    <row r="5" spans="2:12" ht="15.95" customHeight="1">
      <c r="B5" s="471"/>
      <c r="D5" s="478"/>
      <c r="E5" s="479"/>
      <c r="F5" s="479"/>
      <c r="G5" s="479"/>
      <c r="H5" s="479"/>
      <c r="I5" s="479"/>
      <c r="J5" s="103"/>
      <c r="K5" s="484"/>
      <c r="L5" s="485"/>
    </row>
    <row r="6" spans="2:12" ht="15.95" customHeight="1" thickBot="1">
      <c r="B6" s="471"/>
      <c r="D6" s="480"/>
      <c r="E6" s="481"/>
      <c r="F6" s="481"/>
      <c r="G6" s="481"/>
      <c r="H6" s="481"/>
      <c r="I6" s="481"/>
      <c r="J6" s="104"/>
      <c r="K6" s="486"/>
      <c r="L6" s="487"/>
    </row>
    <row r="7" spans="2:12" s="2" customFormat="1" ht="15.95" customHeight="1" thickBot="1">
      <c r="B7" s="471"/>
      <c r="D7" s="32"/>
      <c r="E7" s="5"/>
      <c r="F7" s="5"/>
      <c r="G7" s="5"/>
      <c r="H7" s="5"/>
      <c r="I7" s="5"/>
      <c r="J7" s="6"/>
      <c r="K7" s="7"/>
      <c r="L7" s="33"/>
    </row>
    <row r="8" spans="2:12" ht="15.95" customHeight="1">
      <c r="B8" s="471"/>
      <c r="D8" s="476" t="s">
        <v>108</v>
      </c>
      <c r="E8" s="477"/>
      <c r="F8" s="477"/>
      <c r="G8" s="477"/>
      <c r="H8" s="477"/>
      <c r="I8" s="477"/>
      <c r="J8" s="102"/>
      <c r="K8" s="490" t="s">
        <v>58</v>
      </c>
      <c r="L8" s="491"/>
    </row>
    <row r="9" spans="2:12" ht="15.95" customHeight="1">
      <c r="B9" s="471"/>
      <c r="D9" s="478"/>
      <c r="E9" s="479"/>
      <c r="F9" s="479"/>
      <c r="G9" s="479"/>
      <c r="H9" s="479"/>
      <c r="I9" s="479"/>
      <c r="J9" s="103"/>
      <c r="K9" s="492"/>
      <c r="L9" s="485"/>
    </row>
    <row r="10" spans="2:12" ht="15.95" customHeight="1" thickBot="1">
      <c r="B10" s="471"/>
      <c r="D10" s="480"/>
      <c r="E10" s="481"/>
      <c r="F10" s="481"/>
      <c r="G10" s="481"/>
      <c r="H10" s="481"/>
      <c r="I10" s="481"/>
      <c r="J10" s="104"/>
      <c r="K10" s="486"/>
      <c r="L10" s="487"/>
    </row>
    <row r="11" spans="2:12" ht="15.95" customHeight="1" thickBot="1">
      <c r="B11" s="471"/>
      <c r="D11" s="28"/>
      <c r="E11" s="3"/>
      <c r="F11" s="3"/>
      <c r="G11" s="3"/>
      <c r="H11" s="3"/>
      <c r="I11" s="3"/>
      <c r="J11" s="3"/>
      <c r="K11" s="3"/>
      <c r="L11" s="29"/>
    </row>
    <row r="12" spans="2:12" ht="15.95" customHeight="1">
      <c r="B12" s="471"/>
      <c r="D12" s="495" t="s">
        <v>119</v>
      </c>
      <c r="E12" s="496"/>
      <c r="F12" s="496"/>
      <c r="G12" s="496"/>
      <c r="H12" s="496"/>
      <c r="I12" s="496"/>
      <c r="J12" s="99"/>
      <c r="K12" s="501" t="s">
        <v>69</v>
      </c>
      <c r="L12" s="502"/>
    </row>
    <row r="13" spans="2:12" ht="15.95" customHeight="1">
      <c r="B13" s="471"/>
      <c r="D13" s="497"/>
      <c r="E13" s="498"/>
      <c r="F13" s="498"/>
      <c r="G13" s="498"/>
      <c r="H13" s="498"/>
      <c r="I13" s="498"/>
      <c r="J13" s="100"/>
      <c r="K13" s="519">
        <v>50</v>
      </c>
      <c r="L13" s="520"/>
    </row>
    <row r="14" spans="2:12" ht="15.95" customHeight="1" thickBot="1">
      <c r="B14" s="471"/>
      <c r="D14" s="499"/>
      <c r="E14" s="500"/>
      <c r="F14" s="500"/>
      <c r="G14" s="500"/>
      <c r="H14" s="500"/>
      <c r="I14" s="500"/>
      <c r="J14" s="101"/>
      <c r="K14" s="521"/>
      <c r="L14" s="522"/>
    </row>
    <row r="15" spans="2:12" ht="15.95" customHeight="1" thickBot="1">
      <c r="B15" s="471"/>
      <c r="D15" s="32"/>
      <c r="E15" s="5"/>
      <c r="F15" s="5"/>
      <c r="G15" s="5"/>
      <c r="H15" s="5"/>
      <c r="I15" s="5"/>
      <c r="J15" s="6"/>
      <c r="K15" s="60"/>
      <c r="L15" s="61"/>
    </row>
    <row r="16" spans="2:12" ht="15.95" customHeight="1">
      <c r="B16" s="471"/>
      <c r="D16" s="495" t="s">
        <v>120</v>
      </c>
      <c r="E16" s="496"/>
      <c r="F16" s="496"/>
      <c r="G16" s="496"/>
      <c r="H16" s="496"/>
      <c r="I16" s="496"/>
      <c r="J16" s="99"/>
      <c r="K16" s="501" t="s">
        <v>71</v>
      </c>
      <c r="L16" s="502"/>
    </row>
    <row r="17" spans="2:12" ht="15.95" customHeight="1">
      <c r="B17" s="471"/>
      <c r="D17" s="497"/>
      <c r="E17" s="498"/>
      <c r="F17" s="498"/>
      <c r="G17" s="498"/>
      <c r="H17" s="498"/>
      <c r="I17" s="498"/>
      <c r="J17" s="100"/>
      <c r="K17" s="503">
        <v>5</v>
      </c>
      <c r="L17" s="504"/>
    </row>
    <row r="18" spans="2:12" ht="15.95" customHeight="1" thickBot="1">
      <c r="B18" s="471"/>
      <c r="D18" s="499"/>
      <c r="E18" s="500"/>
      <c r="F18" s="500"/>
      <c r="G18" s="500"/>
      <c r="H18" s="500"/>
      <c r="I18" s="500"/>
      <c r="J18" s="101"/>
      <c r="K18" s="505"/>
      <c r="L18" s="506"/>
    </row>
    <row r="19" spans="2:12" s="40" customFormat="1" ht="15.95" customHeight="1" thickBot="1">
      <c r="B19" s="471"/>
      <c r="D19" s="41"/>
      <c r="E19" s="39"/>
      <c r="F19" s="39"/>
      <c r="G19" s="39"/>
      <c r="H19" s="39"/>
      <c r="I19" s="39"/>
      <c r="J19" s="39"/>
      <c r="K19" s="39"/>
      <c r="L19" s="50"/>
    </row>
    <row r="20" spans="2:12" ht="15.95" customHeight="1">
      <c r="B20" s="471"/>
      <c r="D20" s="495" t="s">
        <v>74</v>
      </c>
      <c r="E20" s="496"/>
      <c r="F20" s="496"/>
      <c r="G20" s="496"/>
      <c r="H20" s="496"/>
      <c r="I20" s="496"/>
      <c r="J20" s="99"/>
      <c r="K20" s="501" t="s">
        <v>75</v>
      </c>
      <c r="L20" s="502"/>
    </row>
    <row r="21" spans="2:12" ht="15.95" customHeight="1">
      <c r="B21" s="471"/>
      <c r="D21" s="497"/>
      <c r="E21" s="498"/>
      <c r="F21" s="498"/>
      <c r="G21" s="498"/>
      <c r="H21" s="498"/>
      <c r="I21" s="498"/>
      <c r="J21" s="100"/>
      <c r="K21" s="523"/>
      <c r="L21" s="504"/>
    </row>
    <row r="22" spans="2:12" ht="15.95" customHeight="1" thickBot="1">
      <c r="B22" s="471"/>
      <c r="D22" s="499"/>
      <c r="E22" s="500"/>
      <c r="F22" s="500"/>
      <c r="G22" s="500"/>
      <c r="H22" s="500"/>
      <c r="I22" s="500"/>
      <c r="J22" s="101"/>
      <c r="K22" s="505"/>
      <c r="L22" s="506"/>
    </row>
    <row r="23" spans="2:12" ht="15.95" customHeight="1" thickBot="1">
      <c r="B23" s="471"/>
      <c r="D23" s="32"/>
      <c r="E23" s="5"/>
      <c r="F23" s="5"/>
      <c r="G23" s="5"/>
      <c r="H23" s="5"/>
      <c r="I23" s="5"/>
      <c r="J23" s="6"/>
      <c r="K23" s="7"/>
      <c r="L23" s="33"/>
    </row>
    <row r="24" spans="2:12" ht="15.95" customHeight="1">
      <c r="B24" s="471"/>
      <c r="D24" s="495" t="s">
        <v>122</v>
      </c>
      <c r="E24" s="496"/>
      <c r="F24" s="496"/>
      <c r="G24" s="496"/>
      <c r="H24" s="496"/>
      <c r="I24" s="496"/>
      <c r="J24" s="99"/>
      <c r="K24" s="501" t="s">
        <v>76</v>
      </c>
      <c r="L24" s="502"/>
    </row>
    <row r="25" spans="2:12" ht="15.95" customHeight="1">
      <c r="B25" s="471"/>
      <c r="D25" s="497"/>
      <c r="E25" s="498"/>
      <c r="F25" s="498"/>
      <c r="G25" s="498"/>
      <c r="H25" s="498"/>
      <c r="I25" s="498"/>
      <c r="J25" s="100"/>
      <c r="K25" s="503" t="e">
        <f>(H47*2.2)*(K21/100)*K17</f>
        <v>#N/A</v>
      </c>
      <c r="L25" s="504"/>
    </row>
    <row r="26" spans="2:12" ht="15.95" customHeight="1" thickBot="1">
      <c r="B26" s="471"/>
      <c r="D26" s="499"/>
      <c r="E26" s="500"/>
      <c r="F26" s="500"/>
      <c r="G26" s="500"/>
      <c r="H26" s="500"/>
      <c r="I26" s="500"/>
      <c r="J26" s="101"/>
      <c r="K26" s="505"/>
      <c r="L26" s="506"/>
    </row>
    <row r="27" spans="2:12" s="2" customFormat="1" ht="15.95" customHeight="1" thickBot="1">
      <c r="B27" s="471"/>
      <c r="D27" s="28"/>
      <c r="E27" s="3"/>
      <c r="F27" s="3"/>
      <c r="G27" s="3"/>
      <c r="H27" s="3"/>
      <c r="I27" s="3"/>
      <c r="J27" s="3"/>
      <c r="K27" s="3"/>
      <c r="L27" s="29"/>
    </row>
    <row r="28" spans="2:12" ht="15.95" customHeight="1">
      <c r="B28" s="471"/>
      <c r="D28" s="495" t="s">
        <v>126</v>
      </c>
      <c r="E28" s="496"/>
      <c r="F28" s="496"/>
      <c r="G28" s="496"/>
      <c r="H28" s="496"/>
      <c r="I28" s="496"/>
      <c r="J28" s="99"/>
      <c r="K28" s="513" t="s">
        <v>123</v>
      </c>
      <c r="L28" s="514"/>
    </row>
    <row r="29" spans="2:12" ht="15.95" customHeight="1">
      <c r="B29" s="471"/>
      <c r="D29" s="497"/>
      <c r="E29" s="498"/>
      <c r="F29" s="498"/>
      <c r="G29" s="498"/>
      <c r="H29" s="498"/>
      <c r="I29" s="498"/>
      <c r="J29" s="100"/>
      <c r="K29" s="515" t="e">
        <f>2.5/K21</f>
        <v>#DIV/0!</v>
      </c>
      <c r="L29" s="516"/>
    </row>
    <row r="30" spans="2:12" ht="15.95" customHeight="1" thickBot="1">
      <c r="B30" s="471"/>
      <c r="D30" s="499"/>
      <c r="E30" s="500"/>
      <c r="F30" s="500"/>
      <c r="G30" s="500"/>
      <c r="H30" s="500"/>
      <c r="I30" s="500"/>
      <c r="J30" s="101"/>
      <c r="K30" s="517"/>
      <c r="L30" s="518"/>
    </row>
    <row r="31" spans="2:12" ht="15.95" customHeight="1" thickBot="1">
      <c r="B31" s="471"/>
      <c r="D31" s="28" t="s">
        <v>124</v>
      </c>
      <c r="E31" s="3"/>
      <c r="F31" s="3"/>
      <c r="G31" s="3"/>
      <c r="H31" s="3"/>
      <c r="I31" s="3"/>
      <c r="J31" s="3"/>
      <c r="K31" s="3"/>
      <c r="L31" s="29"/>
    </row>
    <row r="32" spans="2:12" ht="15.95" customHeight="1">
      <c r="B32" s="471"/>
      <c r="D32" s="495" t="s">
        <v>127</v>
      </c>
      <c r="E32" s="496"/>
      <c r="F32" s="496"/>
      <c r="G32" s="496"/>
      <c r="H32" s="496"/>
      <c r="I32" s="496"/>
      <c r="J32" s="99"/>
      <c r="K32" s="501" t="s">
        <v>121</v>
      </c>
      <c r="L32" s="502"/>
    </row>
    <row r="33" spans="2:12" ht="15.95" customHeight="1">
      <c r="B33" s="471"/>
      <c r="D33" s="497"/>
      <c r="E33" s="498"/>
      <c r="F33" s="498"/>
      <c r="G33" s="498"/>
      <c r="H33" s="498"/>
      <c r="I33" s="498"/>
      <c r="J33" s="100"/>
      <c r="K33" s="509" t="e">
        <f>33.335/K21</f>
        <v>#DIV/0!</v>
      </c>
      <c r="L33" s="510"/>
    </row>
    <row r="34" spans="2:12" ht="15.95" customHeight="1" thickBot="1">
      <c r="B34" s="471"/>
      <c r="D34" s="507"/>
      <c r="E34" s="508"/>
      <c r="F34" s="508"/>
      <c r="G34" s="508"/>
      <c r="H34" s="508"/>
      <c r="I34" s="508"/>
      <c r="J34" s="112"/>
      <c r="K34" s="511"/>
      <c r="L34" s="512"/>
    </row>
    <row r="35" spans="2:12" ht="15.95" customHeight="1" thickTop="1" thickBot="1">
      <c r="B35" s="471"/>
    </row>
    <row r="36" spans="2:12" ht="35.1" customHeight="1" thickTop="1" thickBot="1">
      <c r="B36" s="471"/>
      <c r="D36" s="473" t="s">
        <v>135</v>
      </c>
      <c r="E36" s="474"/>
      <c r="F36" s="474"/>
      <c r="G36" s="474"/>
      <c r="H36" s="474"/>
      <c r="I36" s="474"/>
      <c r="J36" s="474"/>
      <c r="K36" s="474"/>
      <c r="L36" s="475"/>
    </row>
    <row r="37" spans="2:12" ht="15.95" customHeight="1" thickTop="1" thickBot="1">
      <c r="B37" s="471"/>
      <c r="D37" s="41"/>
      <c r="E37" s="42"/>
      <c r="F37" s="42"/>
      <c r="G37" s="42"/>
      <c r="H37" s="42"/>
      <c r="I37" s="42"/>
      <c r="J37" s="42"/>
      <c r="K37" s="42"/>
      <c r="L37" s="43"/>
    </row>
    <row r="38" spans="2:12" ht="15.95" customHeight="1">
      <c r="B38" s="471"/>
      <c r="D38" s="476" t="s">
        <v>140</v>
      </c>
      <c r="E38" s="477"/>
      <c r="F38" s="477"/>
      <c r="G38" s="477"/>
      <c r="H38" s="477"/>
      <c r="I38" s="477"/>
      <c r="J38" s="102"/>
      <c r="K38" s="482" t="s">
        <v>136</v>
      </c>
      <c r="L38" s="483"/>
    </row>
    <row r="39" spans="2:12" ht="15.95" customHeight="1">
      <c r="B39" s="471"/>
      <c r="D39" s="478"/>
      <c r="E39" s="479"/>
      <c r="F39" s="479"/>
      <c r="G39" s="479"/>
      <c r="H39" s="479"/>
      <c r="I39" s="479"/>
      <c r="J39" s="103"/>
      <c r="K39" s="484"/>
      <c r="L39" s="485"/>
    </row>
    <row r="40" spans="2:12" ht="15.95" customHeight="1" thickBot="1">
      <c r="B40" s="471"/>
      <c r="D40" s="480"/>
      <c r="E40" s="481"/>
      <c r="F40" s="481"/>
      <c r="G40" s="481"/>
      <c r="H40" s="481"/>
      <c r="I40" s="481"/>
      <c r="J40" s="104"/>
      <c r="K40" s="486"/>
      <c r="L40" s="487"/>
    </row>
    <row r="41" spans="2:12" ht="15.95" customHeight="1" thickBot="1">
      <c r="B41" s="471"/>
      <c r="D41" s="32"/>
      <c r="E41" s="5"/>
      <c r="F41" s="5"/>
      <c r="G41" s="5"/>
      <c r="H41" s="5"/>
      <c r="I41" s="5"/>
      <c r="J41" s="6"/>
      <c r="K41" s="7"/>
      <c r="L41" s="33"/>
    </row>
    <row r="42" spans="2:12" ht="15.95" customHeight="1">
      <c r="B42" s="471"/>
      <c r="D42" s="476" t="s">
        <v>137</v>
      </c>
      <c r="E42" s="477"/>
      <c r="F42" s="477"/>
      <c r="G42" s="477"/>
      <c r="H42" s="477"/>
      <c r="I42" s="477"/>
      <c r="J42" s="102"/>
      <c r="K42" s="490" t="s">
        <v>75</v>
      </c>
      <c r="L42" s="491"/>
    </row>
    <row r="43" spans="2:12" ht="15.95" customHeight="1">
      <c r="B43" s="471"/>
      <c r="D43" s="478"/>
      <c r="E43" s="479"/>
      <c r="F43" s="479"/>
      <c r="G43" s="479"/>
      <c r="H43" s="479"/>
      <c r="I43" s="479"/>
      <c r="J43" s="103"/>
      <c r="K43" s="492" t="e">
        <f>(((H47*K13)/K39)/H47)*100</f>
        <v>#N/A</v>
      </c>
      <c r="L43" s="485"/>
    </row>
    <row r="44" spans="2:12" ht="15.95" customHeight="1" thickBot="1">
      <c r="B44" s="472"/>
      <c r="D44" s="488"/>
      <c r="E44" s="489"/>
      <c r="F44" s="489"/>
      <c r="G44" s="489"/>
      <c r="H44" s="489"/>
      <c r="I44" s="489"/>
      <c r="J44" s="122"/>
      <c r="K44" s="493"/>
      <c r="L44" s="494"/>
    </row>
    <row r="45" spans="2:12" ht="15.95" customHeight="1" thickTop="1"/>
    <row r="46" spans="2:12" s="57" customFormat="1" ht="15.95" customHeight="1">
      <c r="D46" s="114" t="s">
        <v>77</v>
      </c>
    </row>
    <row r="47" spans="2:12" s="57" customFormat="1" ht="15.95" customHeight="1">
      <c r="D47" s="115" t="s">
        <v>72</v>
      </c>
      <c r="E47" s="57">
        <f>K5/2.2</f>
        <v>0</v>
      </c>
      <c r="H47" s="118" t="e">
        <f>LOOKUP(2,1/(E47:E48&gt;0),E47:E48)</f>
        <v>#N/A</v>
      </c>
    </row>
    <row r="48" spans="2:12" s="57" customFormat="1" ht="15.95" customHeight="1">
      <c r="D48" s="115" t="s">
        <v>73</v>
      </c>
      <c r="E48" s="57">
        <f>K9</f>
        <v>0</v>
      </c>
    </row>
    <row r="49" spans="4:8" s="57" customFormat="1" ht="15.95" customHeight="1">
      <c r="D49" s="115"/>
      <c r="H49" s="117"/>
    </row>
    <row r="50" spans="4:8" s="57" customFormat="1" ht="15.95" customHeight="1">
      <c r="D50" s="114"/>
    </row>
    <row r="51" spans="4:8" s="57" customFormat="1" ht="15.95" customHeight="1">
      <c r="D51" s="115" t="s">
        <v>64</v>
      </c>
      <c r="E51" s="57">
        <f>K5</f>
        <v>0</v>
      </c>
      <c r="H51" s="118" t="e">
        <f>LOOKUP(2,1/(E51:E52&gt;0),E51:E52)</f>
        <v>#N/A</v>
      </c>
    </row>
    <row r="52" spans="4:8" s="57" customFormat="1" ht="15.95" customHeight="1">
      <c r="D52" s="115" t="s">
        <v>65</v>
      </c>
      <c r="E52" s="57">
        <f>K9*2.2</f>
        <v>0</v>
      </c>
    </row>
    <row r="53" spans="4:8" s="57" customFormat="1" ht="15.95" customHeight="1"/>
    <row r="54" spans="4:8" s="57" customFormat="1" ht="15.95" customHeight="1"/>
    <row r="55" spans="4:8" s="56" customFormat="1" ht="15.95" customHeight="1"/>
    <row r="56" spans="4:8" s="56" customFormat="1" ht="15.95" customHeight="1"/>
    <row r="57" spans="4:8" s="56" customFormat="1" ht="15.95" customHeight="1"/>
    <row r="58" spans="4:8" s="56" customFormat="1" ht="15.95" customHeight="1"/>
    <row r="59" spans="4:8" s="56" customFormat="1" ht="15.95" customHeight="1"/>
    <row r="60" spans="4:8" s="56" customFormat="1" ht="15.95" customHeight="1"/>
    <row r="61" spans="4:8" s="56" customFormat="1" ht="15.95" customHeight="1"/>
    <row r="62" spans="4:8" s="56" customFormat="1" ht="15.95" customHeight="1"/>
    <row r="63" spans="4:8" s="56" customFormat="1" ht="15.95" customHeight="1"/>
    <row r="64" spans="4:8" s="56" customFormat="1" ht="15.95" customHeight="1"/>
    <row r="65" s="56" customFormat="1" ht="15.95" customHeight="1"/>
    <row r="66" s="56" customFormat="1" ht="15.95" customHeight="1"/>
    <row r="67" s="56" customFormat="1" ht="15.95" customHeight="1"/>
    <row r="68" s="56" customFormat="1" ht="15.95" customHeight="1"/>
    <row r="69" s="56" customFormat="1" ht="15.95" customHeight="1"/>
    <row r="70" s="56" customFormat="1" ht="15.95" customHeight="1"/>
    <row r="71" s="56" customFormat="1" ht="15.95" customHeight="1"/>
    <row r="72" s="56" customFormat="1" ht="15.95" customHeight="1"/>
    <row r="73" s="56" customFormat="1" ht="15.95" customHeight="1"/>
    <row r="74" s="56" customFormat="1" ht="15.95" customHeight="1"/>
    <row r="75" s="56" customFormat="1" ht="15.95" customHeight="1"/>
    <row r="76" s="56" customFormat="1" ht="15.95" customHeight="1"/>
    <row r="77" s="56" customFormat="1" ht="15.95" customHeight="1"/>
    <row r="78" s="56" customFormat="1" ht="15.95" customHeight="1"/>
    <row r="79" s="56" customFormat="1" ht="15.95" customHeight="1"/>
    <row r="80" s="56" customFormat="1" ht="15.95" customHeight="1"/>
    <row r="81" s="56" customFormat="1" ht="15.95" customHeight="1"/>
    <row r="82" s="53" customFormat="1" ht="15.95" customHeight="1"/>
    <row r="83" s="53" customFormat="1" ht="15.95" customHeight="1"/>
    <row r="84" s="53" customFormat="1" ht="15.95" customHeight="1"/>
    <row r="85" s="53" customFormat="1" ht="15.95" customHeight="1"/>
    <row r="86" s="53" customFormat="1" ht="15.95" customHeight="1"/>
    <row r="87" s="53" customFormat="1" ht="15.95" customHeight="1"/>
    <row r="88" s="53" customFormat="1" ht="15.95" customHeight="1"/>
    <row r="89" s="53" customFormat="1" ht="15.95" customHeight="1"/>
    <row r="90" s="53" customFormat="1" ht="15.95" customHeight="1"/>
    <row r="91" s="53" customFormat="1" ht="15.95" customHeight="1"/>
    <row r="92" s="53" customFormat="1" ht="15.95" customHeight="1"/>
    <row r="93" s="53" customFormat="1" ht="15.95" customHeight="1"/>
    <row r="94" s="53" customFormat="1" ht="15.95" customHeight="1"/>
    <row r="95" s="53" customFormat="1" ht="15.95" customHeight="1"/>
    <row r="96" s="53" customFormat="1" ht="15.95" customHeight="1"/>
    <row r="97" s="53" customFormat="1" ht="15.95" customHeight="1"/>
    <row r="98" s="53" customFormat="1" ht="15.95" customHeight="1"/>
    <row r="99" s="53" customFormat="1" ht="15.95" customHeight="1"/>
    <row r="100" s="53" customFormat="1" ht="15.95" customHeight="1"/>
    <row r="101" s="53" customFormat="1" ht="15.95" customHeight="1"/>
    <row r="102" s="53" customFormat="1" ht="15.95" customHeight="1"/>
    <row r="103" s="53" customFormat="1" ht="15.95" customHeight="1"/>
    <row r="104" s="53" customFormat="1" ht="15.95" customHeight="1"/>
    <row r="105" s="53" customFormat="1" ht="15.95" customHeight="1"/>
    <row r="106" s="53" customFormat="1" ht="15.95" customHeight="1"/>
    <row r="107" s="53" customFormat="1" ht="15.95" customHeight="1"/>
    <row r="108" s="53" customFormat="1" ht="15.95" customHeight="1"/>
    <row r="109" s="53" customFormat="1" ht="15.95" customHeight="1"/>
    <row r="110" s="53" customFormat="1" ht="15.95" customHeight="1"/>
    <row r="111" s="53" customFormat="1" ht="15.95" customHeight="1"/>
    <row r="112" s="53" customFormat="1" ht="15.95" customHeight="1"/>
    <row r="113" s="53" customFormat="1" ht="15.95" customHeight="1"/>
    <row r="114" s="53" customFormat="1" ht="15.95" customHeight="1"/>
    <row r="115" s="53" customFormat="1" ht="15.95" customHeight="1"/>
    <row r="116" s="53" customFormat="1" ht="15.95" customHeight="1"/>
    <row r="117" s="53" customFormat="1" ht="15.95" customHeight="1"/>
    <row r="118" s="53" customFormat="1" ht="15.95" customHeight="1"/>
    <row r="119" s="53" customFormat="1" ht="15.95" customHeight="1"/>
    <row r="120" s="53" customFormat="1" ht="15.95" customHeight="1"/>
    <row r="121" s="53" customFormat="1" ht="15.95" customHeight="1"/>
  </sheetData>
  <sheetProtection password="D987" sheet="1" objects="1" scenarios="1" selectLockedCells="1"/>
  <mergeCells count="33">
    <mergeCell ref="D2:L2"/>
    <mergeCell ref="D4:I6"/>
    <mergeCell ref="K4:L4"/>
    <mergeCell ref="K5:L6"/>
    <mergeCell ref="D8:I10"/>
    <mergeCell ref="K8:L8"/>
    <mergeCell ref="K9:L10"/>
    <mergeCell ref="K29:L30"/>
    <mergeCell ref="K13:L14"/>
    <mergeCell ref="D16:I18"/>
    <mergeCell ref="K16:L16"/>
    <mergeCell ref="K17:L18"/>
    <mergeCell ref="D20:I22"/>
    <mergeCell ref="K20:L20"/>
    <mergeCell ref="K21:L22"/>
    <mergeCell ref="D12:I14"/>
    <mergeCell ref="K12:L12"/>
    <mergeCell ref="B2:B44"/>
    <mergeCell ref="D36:L36"/>
    <mergeCell ref="D38:I40"/>
    <mergeCell ref="K38:L38"/>
    <mergeCell ref="K39:L40"/>
    <mergeCell ref="D42:I44"/>
    <mergeCell ref="K42:L42"/>
    <mergeCell ref="K43:L44"/>
    <mergeCell ref="D24:I26"/>
    <mergeCell ref="K24:L24"/>
    <mergeCell ref="K25:L26"/>
    <mergeCell ref="D32:I34"/>
    <mergeCell ref="K32:L32"/>
    <mergeCell ref="K33:L34"/>
    <mergeCell ref="D28:I30"/>
    <mergeCell ref="K28:L28"/>
  </mergeCells>
  <conditionalFormatting sqref="K25:L26">
    <cfRule type="expression" dxfId="5" priority="5">
      <formula>ISERROR($K$25)</formula>
    </cfRule>
  </conditionalFormatting>
  <conditionalFormatting sqref="K29:L30">
    <cfRule type="expression" dxfId="4" priority="3">
      <formula>ISERROR($K$29)</formula>
    </cfRule>
  </conditionalFormatting>
  <conditionalFormatting sqref="K33:L34">
    <cfRule type="expression" dxfId="3" priority="2">
      <formula>ISERROR($K$33)</formula>
    </cfRule>
  </conditionalFormatting>
  <conditionalFormatting sqref="K43">
    <cfRule type="expression" dxfId="2" priority="1">
      <formula>ISERROR($K$43)</formula>
    </cfRule>
  </conditionalFormatting>
  <pageMargins left="0.7" right="0.7" top="0.75" bottom="0.75" header="0.3" footer="0.3"/>
  <pageSetup orientation="portrait" r:id="rId1"/>
  <drawing r:id="rId2"/>
</worksheet>
</file>

<file path=xl/worksheets/sheet12.xml><?xml version="1.0" encoding="utf-8"?>
<worksheet xmlns="http://schemas.openxmlformats.org/spreadsheetml/2006/main" xmlns:r="http://schemas.openxmlformats.org/officeDocument/2006/relationships">
  <sheetPr>
    <pageSetUpPr autoPageBreaks="0"/>
  </sheetPr>
  <dimension ref="A1:L29"/>
  <sheetViews>
    <sheetView showGridLines="0" zoomScale="70" zoomScaleNormal="70" workbookViewId="0">
      <selection activeCell="K9" sqref="K9:L10"/>
    </sheetView>
  </sheetViews>
  <sheetFormatPr defaultRowHeight="15.95" customHeight="1"/>
  <cols>
    <col min="1" max="1" width="41.140625" customWidth="1"/>
    <col min="2" max="2" width="11.7109375" customWidth="1"/>
    <col min="3" max="3" width="3.7109375" customWidth="1"/>
    <col min="4" max="12" width="11.7109375" customWidth="1"/>
  </cols>
  <sheetData>
    <row r="1" spans="1:12" ht="15.95" customHeight="1" thickBot="1"/>
    <row r="2" spans="1:12" ht="35.1" customHeight="1" thickTop="1" thickBot="1">
      <c r="B2" s="531" t="s">
        <v>128</v>
      </c>
      <c r="D2" s="212" t="s">
        <v>23</v>
      </c>
      <c r="E2" s="213"/>
      <c r="F2" s="213"/>
      <c r="G2" s="213"/>
      <c r="H2" s="213"/>
      <c r="I2" s="213"/>
      <c r="J2" s="213"/>
      <c r="K2" s="213"/>
      <c r="L2" s="214"/>
    </row>
    <row r="3" spans="1:12" s="2" customFormat="1" ht="15.95" customHeight="1" thickTop="1" thickBot="1">
      <c r="B3" s="388"/>
      <c r="D3" s="41"/>
      <c r="E3" s="42"/>
      <c r="F3" s="42"/>
      <c r="G3" s="42"/>
      <c r="H3" s="42"/>
      <c r="I3" s="42"/>
      <c r="J3" s="42"/>
      <c r="K3" s="42"/>
      <c r="L3" s="43"/>
    </row>
    <row r="4" spans="1:12" ht="15.95" customHeight="1">
      <c r="B4" s="388"/>
      <c r="D4" s="221" t="s">
        <v>44</v>
      </c>
      <c r="E4" s="222"/>
      <c r="F4" s="222"/>
      <c r="G4" s="222"/>
      <c r="H4" s="222"/>
      <c r="I4" s="222"/>
      <c r="J4" s="44"/>
      <c r="K4" s="215" t="s">
        <v>2</v>
      </c>
      <c r="L4" s="216"/>
    </row>
    <row r="5" spans="1:12" ht="15.95" customHeight="1">
      <c r="B5" s="388"/>
      <c r="D5" s="223"/>
      <c r="E5" s="224"/>
      <c r="F5" s="224"/>
      <c r="G5" s="224"/>
      <c r="H5" s="224"/>
      <c r="I5" s="224"/>
      <c r="J5" s="4"/>
      <c r="K5" s="243" t="e">
        <f>'Static Bath Trts--Start Here'!F30</f>
        <v>#N/A</v>
      </c>
      <c r="L5" s="244"/>
    </row>
    <row r="6" spans="1:12" ht="15.95" customHeight="1" thickBot="1">
      <c r="B6" s="388"/>
      <c r="D6" s="225"/>
      <c r="E6" s="226"/>
      <c r="F6" s="226"/>
      <c r="G6" s="226"/>
      <c r="H6" s="226"/>
      <c r="I6" s="226"/>
      <c r="J6" s="8"/>
      <c r="K6" s="245"/>
      <c r="L6" s="246"/>
    </row>
    <row r="7" spans="1:12" s="2" customFormat="1" ht="15.95" customHeight="1" thickBot="1">
      <c r="B7" s="388"/>
      <c r="D7" s="32"/>
      <c r="E7" s="5"/>
      <c r="F7" s="5"/>
      <c r="G7" s="5"/>
      <c r="H7" s="5"/>
      <c r="I7" s="5"/>
      <c r="J7" s="6"/>
      <c r="K7" s="7"/>
      <c r="L7" s="33"/>
    </row>
    <row r="8" spans="1:12" ht="15.95" customHeight="1">
      <c r="B8" s="388"/>
      <c r="D8" s="221" t="s">
        <v>131</v>
      </c>
      <c r="E8" s="222"/>
      <c r="F8" s="222"/>
      <c r="G8" s="222"/>
      <c r="H8" s="222"/>
      <c r="I8" s="222"/>
      <c r="J8" s="44"/>
      <c r="K8" s="215" t="s">
        <v>20</v>
      </c>
      <c r="L8" s="216"/>
    </row>
    <row r="9" spans="1:12" ht="15.95" customHeight="1">
      <c r="B9" s="388"/>
      <c r="D9" s="223"/>
      <c r="E9" s="224"/>
      <c r="F9" s="224"/>
      <c r="G9" s="224"/>
      <c r="H9" s="224"/>
      <c r="I9" s="224"/>
      <c r="J9" s="4"/>
      <c r="K9" s="217"/>
      <c r="L9" s="218"/>
    </row>
    <row r="10" spans="1:12" ht="15.95" customHeight="1" thickBot="1">
      <c r="B10" s="388"/>
      <c r="D10" s="225"/>
      <c r="E10" s="226"/>
      <c r="F10" s="226"/>
      <c r="G10" s="226"/>
      <c r="H10" s="226"/>
      <c r="I10" s="226"/>
      <c r="J10" s="8"/>
      <c r="K10" s="219"/>
      <c r="L10" s="220"/>
    </row>
    <row r="11" spans="1:12" ht="15.95" customHeight="1" thickBot="1">
      <c r="B11" s="388"/>
      <c r="D11" s="28"/>
      <c r="E11" s="3"/>
      <c r="F11" s="3"/>
      <c r="G11" s="3"/>
      <c r="H11" s="3"/>
      <c r="I11" s="3"/>
      <c r="J11" s="3"/>
      <c r="K11" s="3"/>
      <c r="L11" s="29"/>
    </row>
    <row r="12" spans="1:12" ht="15.95" customHeight="1">
      <c r="B12" s="388"/>
      <c r="D12" s="237" t="s">
        <v>142</v>
      </c>
      <c r="E12" s="238"/>
      <c r="F12" s="238"/>
      <c r="G12" s="238"/>
      <c r="H12" s="238"/>
      <c r="I12" s="238"/>
      <c r="J12" s="44"/>
      <c r="K12" s="215" t="s">
        <v>129</v>
      </c>
      <c r="L12" s="216"/>
    </row>
    <row r="13" spans="1:12" ht="15.95" customHeight="1">
      <c r="B13" s="388"/>
      <c r="D13" s="239"/>
      <c r="E13" s="240"/>
      <c r="F13" s="240"/>
      <c r="G13" s="240"/>
      <c r="H13" s="240"/>
      <c r="I13" s="240"/>
      <c r="J13" s="4"/>
      <c r="K13" s="527" t="e">
        <f>(K9*K5)/1000</f>
        <v>#N/A</v>
      </c>
      <c r="L13" s="528"/>
    </row>
    <row r="14" spans="1:12" ht="15.95" customHeight="1" thickBot="1">
      <c r="B14" s="389"/>
      <c r="D14" s="241"/>
      <c r="E14" s="242"/>
      <c r="F14" s="242"/>
      <c r="G14" s="242"/>
      <c r="H14" s="242"/>
      <c r="I14" s="242"/>
      <c r="J14" s="38"/>
      <c r="K14" s="529"/>
      <c r="L14" s="530"/>
    </row>
    <row r="15" spans="1:12" ht="15.95" customHeight="1" thickTop="1"/>
    <row r="16" spans="1:12" s="9" customFormat="1" ht="35.1" customHeight="1">
      <c r="A16"/>
      <c r="B16"/>
      <c r="D16"/>
      <c r="E16"/>
      <c r="F16"/>
      <c r="G16"/>
      <c r="H16"/>
      <c r="I16"/>
      <c r="J16"/>
      <c r="K16"/>
      <c r="L16"/>
    </row>
    <row r="17" spans="1:12" s="40" customFormat="1" ht="15.95" customHeight="1">
      <c r="A17"/>
      <c r="B17"/>
      <c r="D17"/>
      <c r="E17"/>
      <c r="F17"/>
      <c r="G17"/>
      <c r="H17"/>
      <c r="I17"/>
      <c r="J17"/>
      <c r="K17"/>
      <c r="L17"/>
    </row>
    <row r="25" spans="1:12" s="2" customFormat="1" ht="15.95" customHeight="1">
      <c r="A25"/>
      <c r="B25"/>
      <c r="D25"/>
      <c r="E25"/>
      <c r="F25"/>
      <c r="G25"/>
      <c r="H25"/>
      <c r="I25"/>
      <c r="J25"/>
      <c r="K25"/>
      <c r="L25"/>
    </row>
    <row r="29" spans="1:12" s="2" customFormat="1" ht="15.95" customHeight="1">
      <c r="A29"/>
      <c r="B29"/>
      <c r="D29"/>
      <c r="E29"/>
      <c r="F29"/>
      <c r="G29"/>
      <c r="H29"/>
      <c r="I29"/>
      <c r="J29"/>
      <c r="K29"/>
      <c r="L29"/>
    </row>
  </sheetData>
  <sheetProtection password="D987" sheet="1" objects="1" scenarios="1" selectLockedCells="1"/>
  <mergeCells count="11">
    <mergeCell ref="K13:L14"/>
    <mergeCell ref="B2:B14"/>
    <mergeCell ref="D2:L2"/>
    <mergeCell ref="D4:I6"/>
    <mergeCell ref="K4:L4"/>
    <mergeCell ref="K5:L6"/>
    <mergeCell ref="D8:I10"/>
    <mergeCell ref="K8:L8"/>
    <mergeCell ref="K9:L10"/>
    <mergeCell ref="D12:I14"/>
    <mergeCell ref="K12:L12"/>
  </mergeCells>
  <conditionalFormatting sqref="K5:L6">
    <cfRule type="expression" dxfId="1" priority="2">
      <formula>ISERROR($K$5)</formula>
    </cfRule>
  </conditionalFormatting>
  <conditionalFormatting sqref="K13:L14">
    <cfRule type="expression" dxfId="0" priority="1">
      <formula>ISERROR($K$13)</formula>
    </cfRule>
  </conditionalFormatting>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1</vt:i4>
      </vt:variant>
    </vt:vector>
  </HeadingPairs>
  <TitlesOfParts>
    <vt:vector size="13" baseType="lpstr">
      <vt:lpstr>Instructions--Read Me First!</vt:lpstr>
      <vt:lpstr>Static Bath Trts--Start Here</vt:lpstr>
      <vt:lpstr>Flow-Through Trts--Start Here</vt:lpstr>
      <vt:lpstr>Hydrogen Peroxide</vt:lpstr>
      <vt:lpstr>Formalin</vt:lpstr>
      <vt:lpstr>Florfenicol</vt:lpstr>
      <vt:lpstr>hCG</vt:lpstr>
      <vt:lpstr>Oxytetracycline HCl</vt:lpstr>
      <vt:lpstr>OTC Dihydrate--Bact. Diseases</vt:lpstr>
      <vt:lpstr>OTC Dihydrate--Marking</vt:lpstr>
      <vt:lpstr>Sulfadimethoxine &amp; Ormetoprim</vt:lpstr>
      <vt:lpstr>MS-222</vt:lpstr>
      <vt:lpstr>'Static Bath Trts--Start Here'!Print_Area</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Jesse Trushenski</dc:creator>
  <cp:lastModifiedBy> </cp:lastModifiedBy>
  <cp:lastPrinted>2010-12-26T05:08:45Z</cp:lastPrinted>
  <dcterms:created xsi:type="dcterms:W3CDTF">2010-12-11T17:56:32Z</dcterms:created>
  <dcterms:modified xsi:type="dcterms:W3CDTF">2011-02-12T21:44:18Z</dcterms:modified>
</cp:coreProperties>
</file>